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aologos/Desktop/Original data/"/>
    </mc:Choice>
  </mc:AlternateContent>
  <xr:revisionPtr revIDLastSave="0" documentId="8_{A9D3FF80-17EB-F84B-A1AC-2FCFAFB2EEC4}" xr6:coauthVersionLast="47" xr6:coauthVersionMax="47" xr10:uidLastSave="{00000000-0000-0000-0000-000000000000}"/>
  <bookViews>
    <workbookView xWindow="0" yWindow="580" windowWidth="28800" windowHeight="15100" activeTab="4" xr2:uid="{00000000-000D-0000-FFFF-FFFF00000000}"/>
  </bookViews>
  <sheets>
    <sheet name="Sheet1" sheetId="1" r:id="rId1"/>
    <sheet name="anova for length" sheetId="6" r:id="rId2"/>
    <sheet name="Sheet3" sheetId="21" r:id="rId3"/>
    <sheet name="length cretion 2" sheetId="22" r:id="rId4"/>
    <sheet name="length" sheetId="3" r:id="rId5"/>
    <sheet name="Anova for width" sheetId="11" r:id="rId6"/>
    <sheet name="width" sheetId="17" r:id="rId7"/>
    <sheet name="Width criterion 2" sheetId="23" r:id="rId8"/>
    <sheet name="Transformed Data" sheetId="18" r:id="rId9"/>
    <sheet name="width - criterion 1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1" i="3" l="1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50" i="3"/>
  <c r="R88" i="17"/>
  <c r="L88" i="17"/>
  <c r="R87" i="17"/>
  <c r="O87" i="17"/>
  <c r="L87" i="17"/>
  <c r="K87" i="17"/>
  <c r="I87" i="17"/>
  <c r="R86" i="17"/>
  <c r="O86" i="17"/>
  <c r="L86" i="17"/>
  <c r="K86" i="17"/>
  <c r="I86" i="17"/>
  <c r="R85" i="17"/>
  <c r="O85" i="17"/>
  <c r="N85" i="17"/>
  <c r="L85" i="17"/>
  <c r="K85" i="17"/>
  <c r="I85" i="17"/>
  <c r="H85" i="17"/>
  <c r="R84" i="17"/>
  <c r="O84" i="17"/>
  <c r="N84" i="17"/>
  <c r="L84" i="17"/>
  <c r="K84" i="17"/>
  <c r="I84" i="17"/>
  <c r="H84" i="17"/>
  <c r="R83" i="17"/>
  <c r="Q83" i="17"/>
  <c r="O83" i="17"/>
  <c r="N83" i="17"/>
  <c r="L83" i="17"/>
  <c r="K83" i="17"/>
  <c r="I83" i="17"/>
  <c r="H83" i="17"/>
  <c r="E83" i="17"/>
  <c r="R82" i="17"/>
  <c r="Q82" i="17"/>
  <c r="O82" i="17"/>
  <c r="N82" i="17"/>
  <c r="L82" i="17"/>
  <c r="K82" i="17"/>
  <c r="I82" i="17"/>
  <c r="H82" i="17"/>
  <c r="F82" i="17"/>
  <c r="E82" i="17"/>
  <c r="B82" i="17"/>
  <c r="R81" i="17"/>
  <c r="Q81" i="17"/>
  <c r="O81" i="17"/>
  <c r="N81" i="17"/>
  <c r="L81" i="17"/>
  <c r="K81" i="17"/>
  <c r="I81" i="17"/>
  <c r="H81" i="17"/>
  <c r="F81" i="17"/>
  <c r="E81" i="17"/>
  <c r="C81" i="17"/>
  <c r="B81" i="17"/>
  <c r="R80" i="17"/>
  <c r="Q80" i="17"/>
  <c r="O80" i="17"/>
  <c r="N80" i="17"/>
  <c r="L80" i="17"/>
  <c r="K80" i="17"/>
  <c r="I80" i="17"/>
  <c r="H80" i="17"/>
  <c r="F80" i="17"/>
  <c r="E80" i="17"/>
  <c r="C80" i="17"/>
  <c r="B80" i="17"/>
  <c r="R79" i="17"/>
  <c r="Q79" i="17"/>
  <c r="O79" i="17"/>
  <c r="N79" i="17"/>
  <c r="L79" i="17"/>
  <c r="K79" i="17"/>
  <c r="I79" i="17"/>
  <c r="H79" i="17"/>
  <c r="F79" i="17"/>
  <c r="E79" i="17"/>
  <c r="C79" i="17"/>
  <c r="B79" i="17"/>
  <c r="R78" i="17"/>
  <c r="Q78" i="17"/>
  <c r="O78" i="17"/>
  <c r="N78" i="17"/>
  <c r="L78" i="17"/>
  <c r="K78" i="17"/>
  <c r="I78" i="17"/>
  <c r="H78" i="17"/>
  <c r="F78" i="17"/>
  <c r="E78" i="17"/>
  <c r="C78" i="17"/>
  <c r="B78" i="17"/>
  <c r="R77" i="17"/>
  <c r="Q77" i="17"/>
  <c r="O77" i="17"/>
  <c r="N77" i="17"/>
  <c r="L77" i="17"/>
  <c r="K77" i="17"/>
  <c r="I77" i="17"/>
  <c r="H77" i="17"/>
  <c r="F77" i="17"/>
  <c r="E77" i="17"/>
  <c r="C77" i="17"/>
  <c r="B77" i="17"/>
  <c r="R76" i="17"/>
  <c r="Q76" i="17"/>
  <c r="O76" i="17"/>
  <c r="N76" i="17"/>
  <c r="L76" i="17"/>
  <c r="K76" i="17"/>
  <c r="I76" i="17"/>
  <c r="H76" i="17"/>
  <c r="F76" i="17"/>
  <c r="E76" i="17"/>
  <c r="C76" i="17"/>
  <c r="B76" i="17"/>
  <c r="R75" i="17"/>
  <c r="Q75" i="17"/>
  <c r="O75" i="17"/>
  <c r="N75" i="17"/>
  <c r="L75" i="17"/>
  <c r="K75" i="17"/>
  <c r="I75" i="17"/>
  <c r="H75" i="17"/>
  <c r="F75" i="17"/>
  <c r="E75" i="17"/>
  <c r="C75" i="17"/>
  <c r="B75" i="17"/>
  <c r="R74" i="17"/>
  <c r="Q74" i="17"/>
  <c r="O74" i="17"/>
  <c r="N74" i="17"/>
  <c r="L74" i="17"/>
  <c r="K74" i="17"/>
  <c r="I74" i="17"/>
  <c r="H74" i="17"/>
  <c r="F74" i="17"/>
  <c r="E74" i="17"/>
  <c r="C74" i="17"/>
  <c r="B74" i="17"/>
  <c r="R73" i="17"/>
  <c r="Q73" i="17"/>
  <c r="O73" i="17"/>
  <c r="N73" i="17"/>
  <c r="L73" i="17"/>
  <c r="K73" i="17"/>
  <c r="I73" i="17"/>
  <c r="H73" i="17"/>
  <c r="F73" i="17"/>
  <c r="E73" i="17"/>
  <c r="C73" i="17"/>
  <c r="B73" i="17"/>
  <c r="R72" i="17"/>
  <c r="Q72" i="17"/>
  <c r="O72" i="17"/>
  <c r="N72" i="17"/>
  <c r="L72" i="17"/>
  <c r="K72" i="17"/>
  <c r="I72" i="17"/>
  <c r="H72" i="17"/>
  <c r="F72" i="17"/>
  <c r="E72" i="17"/>
  <c r="C72" i="17"/>
  <c r="B72" i="17"/>
  <c r="R71" i="17"/>
  <c r="Q71" i="17"/>
  <c r="O71" i="17"/>
  <c r="N71" i="17"/>
  <c r="L71" i="17"/>
  <c r="K71" i="17"/>
  <c r="I71" i="17"/>
  <c r="H71" i="17"/>
  <c r="F71" i="17"/>
  <c r="E71" i="17"/>
  <c r="C71" i="17"/>
  <c r="B71" i="17"/>
  <c r="R70" i="17"/>
  <c r="Q70" i="17"/>
  <c r="O70" i="17"/>
  <c r="N70" i="17"/>
  <c r="L70" i="17"/>
  <c r="K70" i="17"/>
  <c r="I70" i="17"/>
  <c r="H70" i="17"/>
  <c r="F70" i="17"/>
  <c r="E70" i="17"/>
  <c r="C70" i="17"/>
  <c r="B70" i="17"/>
  <c r="R69" i="17"/>
  <c r="Q69" i="17"/>
  <c r="O69" i="17"/>
  <c r="N69" i="17"/>
  <c r="L69" i="17"/>
  <c r="K69" i="17"/>
  <c r="I69" i="17"/>
  <c r="H69" i="17"/>
  <c r="F69" i="17"/>
  <c r="E69" i="17"/>
  <c r="C69" i="17"/>
  <c r="B69" i="17"/>
  <c r="R68" i="17"/>
  <c r="Q68" i="17"/>
  <c r="O68" i="17"/>
  <c r="N68" i="17"/>
  <c r="L68" i="17"/>
  <c r="K68" i="17"/>
  <c r="I68" i="17"/>
  <c r="H68" i="17"/>
  <c r="F68" i="17"/>
  <c r="E68" i="17"/>
  <c r="C68" i="17"/>
  <c r="B68" i="17"/>
  <c r="R67" i="17"/>
  <c r="Q67" i="17"/>
  <c r="O67" i="17"/>
  <c r="N67" i="17"/>
  <c r="L67" i="17"/>
  <c r="K67" i="17"/>
  <c r="I67" i="17"/>
  <c r="H67" i="17"/>
  <c r="F67" i="17"/>
  <c r="E67" i="17"/>
  <c r="C67" i="17"/>
  <c r="B67" i="17"/>
  <c r="R66" i="17"/>
  <c r="Q66" i="17"/>
  <c r="O66" i="17"/>
  <c r="N66" i="17"/>
  <c r="L66" i="17"/>
  <c r="K66" i="17"/>
  <c r="I66" i="17"/>
  <c r="H66" i="17"/>
  <c r="F66" i="17"/>
  <c r="E66" i="17"/>
  <c r="C66" i="17"/>
  <c r="B66" i="17"/>
  <c r="R65" i="17"/>
  <c r="Q65" i="17"/>
  <c r="O65" i="17"/>
  <c r="N65" i="17"/>
  <c r="L65" i="17"/>
  <c r="K65" i="17"/>
  <c r="I65" i="17"/>
  <c r="H65" i="17"/>
  <c r="F65" i="17"/>
  <c r="E65" i="17"/>
  <c r="C65" i="17"/>
  <c r="B65" i="17"/>
  <c r="R64" i="17"/>
  <c r="Q64" i="17"/>
  <c r="O64" i="17"/>
  <c r="N64" i="17"/>
  <c r="L64" i="17"/>
  <c r="K64" i="17"/>
  <c r="I64" i="17"/>
  <c r="H64" i="17"/>
  <c r="F64" i="17"/>
  <c r="E64" i="17"/>
  <c r="C64" i="17"/>
  <c r="B64" i="17"/>
  <c r="R63" i="17"/>
  <c r="Q63" i="17"/>
  <c r="O63" i="17"/>
  <c r="N63" i="17"/>
  <c r="L63" i="17"/>
  <c r="K63" i="17"/>
  <c r="I63" i="17"/>
  <c r="H63" i="17"/>
  <c r="F63" i="17"/>
  <c r="E63" i="17"/>
  <c r="C63" i="17"/>
  <c r="B63" i="17"/>
  <c r="R62" i="17"/>
  <c r="Q62" i="17"/>
  <c r="O62" i="17"/>
  <c r="N62" i="17"/>
  <c r="L62" i="17"/>
  <c r="K62" i="17"/>
  <c r="I62" i="17"/>
  <c r="H62" i="17"/>
  <c r="F62" i="17"/>
  <c r="E62" i="17"/>
  <c r="C62" i="17"/>
  <c r="B62" i="17"/>
  <c r="R61" i="17"/>
  <c r="Q61" i="17"/>
  <c r="O61" i="17"/>
  <c r="N61" i="17"/>
  <c r="L61" i="17"/>
  <c r="K61" i="17"/>
  <c r="I61" i="17"/>
  <c r="H61" i="17"/>
  <c r="F61" i="17"/>
  <c r="E61" i="17"/>
  <c r="C61" i="17"/>
  <c r="B61" i="17"/>
  <c r="R60" i="17"/>
  <c r="Q60" i="17"/>
  <c r="O60" i="17"/>
  <c r="N60" i="17"/>
  <c r="L60" i="17"/>
  <c r="K60" i="17"/>
  <c r="I60" i="17"/>
  <c r="H60" i="17"/>
  <c r="F60" i="17"/>
  <c r="E60" i="17"/>
  <c r="C60" i="17"/>
  <c r="B60" i="17"/>
  <c r="R59" i="17"/>
  <c r="Q59" i="17"/>
  <c r="O59" i="17"/>
  <c r="N59" i="17"/>
  <c r="L59" i="17"/>
  <c r="K59" i="17"/>
  <c r="I59" i="17"/>
  <c r="H59" i="17"/>
  <c r="F59" i="17"/>
  <c r="E59" i="17"/>
  <c r="C59" i="17"/>
  <c r="B59" i="17"/>
  <c r="R58" i="17"/>
  <c r="Q58" i="17"/>
  <c r="O58" i="17"/>
  <c r="N58" i="17"/>
  <c r="L58" i="17"/>
  <c r="K58" i="17"/>
  <c r="I58" i="17"/>
  <c r="H58" i="17"/>
  <c r="F58" i="17"/>
  <c r="E58" i="17"/>
  <c r="C58" i="17"/>
  <c r="B58" i="17"/>
  <c r="R57" i="17"/>
  <c r="Q57" i="17"/>
  <c r="O57" i="17"/>
  <c r="N57" i="17"/>
  <c r="L57" i="17"/>
  <c r="K57" i="17"/>
  <c r="I57" i="17"/>
  <c r="H57" i="17"/>
  <c r="F57" i="17"/>
  <c r="E57" i="17"/>
  <c r="C57" i="17"/>
  <c r="B57" i="17"/>
  <c r="R56" i="17"/>
  <c r="Q56" i="17"/>
  <c r="O56" i="17"/>
  <c r="N56" i="17"/>
  <c r="L56" i="17"/>
  <c r="K56" i="17"/>
  <c r="I56" i="17"/>
  <c r="H56" i="17"/>
  <c r="F56" i="17"/>
  <c r="E56" i="17"/>
  <c r="C56" i="17"/>
  <c r="B56" i="17"/>
  <c r="R55" i="17"/>
  <c r="Q55" i="17"/>
  <c r="O55" i="17"/>
  <c r="N55" i="17"/>
  <c r="L55" i="17"/>
  <c r="K55" i="17"/>
  <c r="I55" i="17"/>
  <c r="H55" i="17"/>
  <c r="F55" i="17"/>
  <c r="E55" i="17"/>
  <c r="C55" i="17"/>
  <c r="B55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A54" i="17"/>
  <c r="J48" i="3"/>
  <c r="L51" i="3" s="1"/>
  <c r="R82" i="3"/>
  <c r="Q49" i="3"/>
  <c r="R49" i="3"/>
  <c r="R51" i="3"/>
  <c r="R53" i="3"/>
  <c r="R54" i="3"/>
  <c r="R55" i="3"/>
  <c r="R57" i="3"/>
  <c r="R58" i="3"/>
  <c r="R59" i="3"/>
  <c r="R61" i="3"/>
  <c r="R62" i="3"/>
  <c r="R63" i="3"/>
  <c r="R65" i="3"/>
  <c r="R66" i="3"/>
  <c r="R67" i="3"/>
  <c r="R69" i="3"/>
  <c r="R70" i="3"/>
  <c r="R71" i="3"/>
  <c r="R73" i="3"/>
  <c r="R74" i="3"/>
  <c r="R75" i="3"/>
  <c r="R77" i="3"/>
  <c r="R78" i="3"/>
  <c r="R79" i="3"/>
  <c r="R80" i="3"/>
  <c r="R81" i="3"/>
  <c r="P48" i="3"/>
  <c r="M48" i="3"/>
  <c r="N49" i="3" s="1"/>
  <c r="G48" i="3"/>
  <c r="H49" i="3" s="1"/>
  <c r="D48" i="3"/>
  <c r="E51" i="3" s="1"/>
  <c r="A48" i="3"/>
  <c r="B76" i="3" s="1"/>
  <c r="F11" i="17"/>
  <c r="E12" i="17"/>
  <c r="E11" i="17"/>
  <c r="C31" i="1"/>
  <c r="F31" i="1" s="1"/>
  <c r="D31" i="1"/>
  <c r="C32" i="1"/>
  <c r="E32" i="1" s="1"/>
  <c r="D32" i="1"/>
  <c r="C33" i="1"/>
  <c r="E33" i="1" s="1"/>
  <c r="D33" i="1"/>
  <c r="C34" i="1"/>
  <c r="E34" i="1" s="1"/>
  <c r="D34" i="1"/>
  <c r="C35" i="1"/>
  <c r="F35" i="1" s="1"/>
  <c r="D35" i="1"/>
  <c r="C36" i="1"/>
  <c r="E36" i="1" s="1"/>
  <c r="D36" i="1"/>
  <c r="F36" i="1"/>
  <c r="C37" i="1"/>
  <c r="F37" i="1" s="1"/>
  <c r="D37" i="1"/>
  <c r="C38" i="1"/>
  <c r="E38" i="1" s="1"/>
  <c r="D38" i="1"/>
  <c r="C39" i="1"/>
  <c r="E39" i="1" s="1"/>
  <c r="D39" i="1"/>
  <c r="C40" i="1"/>
  <c r="E40" i="1" s="1"/>
  <c r="D40" i="1"/>
  <c r="F40" i="1"/>
  <c r="C41" i="1"/>
  <c r="F41" i="1" s="1"/>
  <c r="D41" i="1"/>
  <c r="C42" i="1"/>
  <c r="E42" i="1" s="1"/>
  <c r="D42" i="1"/>
  <c r="C43" i="1"/>
  <c r="F43" i="1" s="1"/>
  <c r="D43" i="1"/>
  <c r="C44" i="1"/>
  <c r="E44" i="1" s="1"/>
  <c r="D44" i="1"/>
  <c r="C45" i="1"/>
  <c r="E45" i="1" s="1"/>
  <c r="D45" i="1"/>
  <c r="C46" i="1"/>
  <c r="D46" i="1"/>
  <c r="E46" i="1"/>
  <c r="F46" i="1"/>
  <c r="D30" i="1"/>
  <c r="C30" i="1"/>
  <c r="E30" i="1" s="1"/>
  <c r="T23" i="1"/>
  <c r="S23" i="1"/>
  <c r="V23" i="1" s="1"/>
  <c r="V22" i="1"/>
  <c r="U22" i="1"/>
  <c r="T21" i="1"/>
  <c r="T22" i="1"/>
  <c r="S21" i="1"/>
  <c r="V21" i="1" s="1"/>
  <c r="T20" i="1"/>
  <c r="S20" i="1"/>
  <c r="U20" i="1" s="1"/>
  <c r="T19" i="1"/>
  <c r="S19" i="1"/>
  <c r="U19" i="1" s="1"/>
  <c r="T18" i="1"/>
  <c r="S18" i="1"/>
  <c r="U18" i="1" s="1"/>
  <c r="T17" i="1"/>
  <c r="S17" i="1"/>
  <c r="V17" i="1" s="1"/>
  <c r="T16" i="1"/>
  <c r="S16" i="1"/>
  <c r="U16" i="1" s="1"/>
  <c r="T15" i="1"/>
  <c r="S15" i="1"/>
  <c r="U15" i="1" s="1"/>
  <c r="T14" i="1"/>
  <c r="S14" i="1"/>
  <c r="U14" i="1" s="1"/>
  <c r="T13" i="1"/>
  <c r="S13" i="1"/>
  <c r="U13" i="1" s="1"/>
  <c r="T12" i="1"/>
  <c r="S12" i="1"/>
  <c r="U12" i="1" s="1"/>
  <c r="T11" i="1"/>
  <c r="S11" i="1"/>
  <c r="U11" i="1" s="1"/>
  <c r="T10" i="1"/>
  <c r="S10" i="1"/>
  <c r="V10" i="1" s="1"/>
  <c r="T9" i="1"/>
  <c r="S9" i="1"/>
  <c r="U9" i="1" s="1"/>
  <c r="T8" i="1"/>
  <c r="S8" i="1"/>
  <c r="U8" i="1" s="1"/>
  <c r="T7" i="1"/>
  <c r="S7" i="1"/>
  <c r="U7" i="1" s="1"/>
  <c r="T6" i="1"/>
  <c r="S6" i="1"/>
  <c r="U6" i="1" s="1"/>
  <c r="T5" i="1"/>
  <c r="S5" i="1"/>
  <c r="U5" i="1" s="1"/>
  <c r="D17" i="1"/>
  <c r="C17" i="1"/>
  <c r="F17" i="1" s="1"/>
  <c r="D16" i="1"/>
  <c r="C16" i="1"/>
  <c r="F16" i="1" s="1"/>
  <c r="D15" i="1"/>
  <c r="C15" i="1"/>
  <c r="F15" i="1" s="1"/>
  <c r="D14" i="1"/>
  <c r="C14" i="1"/>
  <c r="F14" i="1" s="1"/>
  <c r="D13" i="1"/>
  <c r="C13" i="1"/>
  <c r="F13" i="1" s="1"/>
  <c r="D12" i="1"/>
  <c r="C12" i="1"/>
  <c r="F12" i="1" s="1"/>
  <c r="D11" i="1"/>
  <c r="C11" i="1"/>
  <c r="F11" i="1" s="1"/>
  <c r="D10" i="1"/>
  <c r="C10" i="1"/>
  <c r="F10" i="1" s="1"/>
  <c r="D9" i="1"/>
  <c r="C9" i="1"/>
  <c r="F9" i="1" s="1"/>
  <c r="D8" i="1"/>
  <c r="C8" i="1"/>
  <c r="F8" i="1" s="1"/>
  <c r="D7" i="1"/>
  <c r="C7" i="1"/>
  <c r="F7" i="1" s="1"/>
  <c r="F19" i="1" s="1"/>
  <c r="D6" i="1"/>
  <c r="C6" i="1"/>
  <c r="F6" i="1" s="1"/>
  <c r="D5" i="1"/>
  <c r="C5" i="1"/>
  <c r="F5" i="1" s="1"/>
  <c r="F18" i="1" s="1"/>
  <c r="R50" i="3" l="1"/>
  <c r="Q48" i="3"/>
  <c r="R76" i="3"/>
  <c r="R72" i="3"/>
  <c r="R68" i="3"/>
  <c r="R64" i="3"/>
  <c r="R60" i="3"/>
  <c r="R56" i="3"/>
  <c r="R52" i="3"/>
  <c r="R48" i="3"/>
  <c r="I60" i="3"/>
  <c r="H58" i="3"/>
  <c r="C65" i="3"/>
  <c r="E60" i="3"/>
  <c r="H74" i="3"/>
  <c r="I56" i="3"/>
  <c r="B62" i="3"/>
  <c r="I81" i="3"/>
  <c r="B54" i="3"/>
  <c r="H78" i="3"/>
  <c r="C73" i="3"/>
  <c r="E64" i="3"/>
  <c r="C57" i="3"/>
  <c r="E56" i="3"/>
  <c r="I72" i="3"/>
  <c r="H54" i="3"/>
  <c r="E72" i="3"/>
  <c r="H62" i="3"/>
  <c r="E68" i="3"/>
  <c r="I76" i="3"/>
  <c r="C49" i="3"/>
  <c r="E52" i="3"/>
  <c r="H70" i="3"/>
  <c r="H50" i="3"/>
  <c r="H66" i="3"/>
  <c r="B70" i="3"/>
  <c r="E76" i="3"/>
  <c r="I64" i="3"/>
  <c r="K48" i="3"/>
  <c r="I68" i="3"/>
  <c r="I52" i="3"/>
  <c r="O49" i="3"/>
  <c r="B59" i="3"/>
  <c r="C62" i="3"/>
  <c r="F74" i="3"/>
  <c r="F58" i="3"/>
  <c r="K71" i="3"/>
  <c r="O76" i="3"/>
  <c r="O52" i="3"/>
  <c r="B67" i="3"/>
  <c r="C70" i="3"/>
  <c r="F66" i="3"/>
  <c r="F50" i="3"/>
  <c r="K75" i="3"/>
  <c r="K59" i="3"/>
  <c r="K51" i="3"/>
  <c r="O68" i="3"/>
  <c r="O60" i="3"/>
  <c r="B66" i="3"/>
  <c r="C69" i="3"/>
  <c r="E48" i="3"/>
  <c r="E66" i="3"/>
  <c r="E54" i="3"/>
  <c r="H76" i="3"/>
  <c r="H64" i="3"/>
  <c r="H52" i="3"/>
  <c r="L74" i="3"/>
  <c r="L66" i="3"/>
  <c r="L54" i="3"/>
  <c r="O80" i="3"/>
  <c r="N68" i="3"/>
  <c r="N60" i="3"/>
  <c r="N52" i="3"/>
  <c r="B75" i="3"/>
  <c r="B51" i="3"/>
  <c r="C54" i="3"/>
  <c r="F70" i="3"/>
  <c r="F54" i="3"/>
  <c r="K63" i="3"/>
  <c r="O81" i="3"/>
  <c r="O64" i="3"/>
  <c r="B74" i="3"/>
  <c r="B50" i="3"/>
  <c r="C53" i="3"/>
  <c r="E70" i="3"/>
  <c r="E58" i="3"/>
  <c r="I80" i="3"/>
  <c r="H68" i="3"/>
  <c r="H56" i="3"/>
  <c r="L78" i="3"/>
  <c r="L70" i="3"/>
  <c r="L58" i="3"/>
  <c r="L50" i="3"/>
  <c r="N76" i="3"/>
  <c r="N64" i="3"/>
  <c r="N56" i="3"/>
  <c r="B73" i="3"/>
  <c r="B65" i="3"/>
  <c r="B57" i="3"/>
  <c r="B49" i="3"/>
  <c r="C68" i="3"/>
  <c r="C60" i="3"/>
  <c r="C52" i="3"/>
  <c r="F48" i="3"/>
  <c r="F73" i="3"/>
  <c r="F69" i="3"/>
  <c r="F65" i="3"/>
  <c r="F61" i="3"/>
  <c r="F57" i="3"/>
  <c r="F53" i="3"/>
  <c r="F49" i="3"/>
  <c r="I79" i="3"/>
  <c r="I75" i="3"/>
  <c r="I71" i="3"/>
  <c r="I67" i="3"/>
  <c r="I63" i="3"/>
  <c r="I59" i="3"/>
  <c r="I55" i="3"/>
  <c r="I51" i="3"/>
  <c r="L82" i="3"/>
  <c r="K78" i="3"/>
  <c r="K74" i="3"/>
  <c r="K70" i="3"/>
  <c r="K66" i="3"/>
  <c r="K62" i="3"/>
  <c r="K58" i="3"/>
  <c r="K54" i="3"/>
  <c r="K50" i="3"/>
  <c r="O79" i="3"/>
  <c r="O75" i="3"/>
  <c r="O71" i="3"/>
  <c r="O67" i="3"/>
  <c r="O63" i="3"/>
  <c r="O59" i="3"/>
  <c r="O55" i="3"/>
  <c r="O51" i="3"/>
  <c r="F62" i="3"/>
  <c r="K79" i="3"/>
  <c r="K67" i="3"/>
  <c r="K55" i="3"/>
  <c r="O72" i="3"/>
  <c r="O56" i="3"/>
  <c r="B58" i="3"/>
  <c r="C61" i="3"/>
  <c r="E74" i="3"/>
  <c r="E62" i="3"/>
  <c r="E50" i="3"/>
  <c r="H72" i="3"/>
  <c r="H60" i="3"/>
  <c r="L48" i="3"/>
  <c r="L62" i="3"/>
  <c r="N72" i="3"/>
  <c r="B72" i="3"/>
  <c r="B64" i="3"/>
  <c r="B56" i="3"/>
  <c r="C75" i="3"/>
  <c r="C67" i="3"/>
  <c r="C59" i="3"/>
  <c r="C51" i="3"/>
  <c r="E77" i="3"/>
  <c r="E73" i="3"/>
  <c r="E69" i="3"/>
  <c r="E65" i="3"/>
  <c r="E61" i="3"/>
  <c r="E57" i="3"/>
  <c r="E53" i="3"/>
  <c r="E49" i="3"/>
  <c r="H79" i="3"/>
  <c r="H75" i="3"/>
  <c r="H71" i="3"/>
  <c r="H67" i="3"/>
  <c r="H63" i="3"/>
  <c r="H59" i="3"/>
  <c r="H55" i="3"/>
  <c r="H51" i="3"/>
  <c r="L81" i="3"/>
  <c r="L77" i="3"/>
  <c r="L73" i="3"/>
  <c r="L69" i="3"/>
  <c r="L65" i="3"/>
  <c r="L61" i="3"/>
  <c r="L57" i="3"/>
  <c r="L53" i="3"/>
  <c r="L49" i="3"/>
  <c r="N79" i="3"/>
  <c r="N75" i="3"/>
  <c r="N71" i="3"/>
  <c r="N67" i="3"/>
  <c r="N63" i="3"/>
  <c r="N59" i="3"/>
  <c r="N55" i="3"/>
  <c r="N51" i="3"/>
  <c r="B71" i="3"/>
  <c r="B63" i="3"/>
  <c r="B55" i="3"/>
  <c r="C74" i="3"/>
  <c r="C66" i="3"/>
  <c r="C58" i="3"/>
  <c r="C50" i="3"/>
  <c r="F76" i="3"/>
  <c r="F72" i="3"/>
  <c r="F68" i="3"/>
  <c r="F64" i="3"/>
  <c r="F60" i="3"/>
  <c r="F56" i="3"/>
  <c r="F52" i="3"/>
  <c r="I78" i="3"/>
  <c r="I74" i="3"/>
  <c r="I70" i="3"/>
  <c r="I66" i="3"/>
  <c r="I62" i="3"/>
  <c r="I58" i="3"/>
  <c r="I54" i="3"/>
  <c r="I50" i="3"/>
  <c r="K81" i="3"/>
  <c r="K77" i="3"/>
  <c r="K73" i="3"/>
  <c r="K69" i="3"/>
  <c r="K65" i="3"/>
  <c r="K61" i="3"/>
  <c r="K57" i="3"/>
  <c r="K53" i="3"/>
  <c r="K49" i="3"/>
  <c r="O78" i="3"/>
  <c r="O74" i="3"/>
  <c r="O70" i="3"/>
  <c r="O66" i="3"/>
  <c r="O62" i="3"/>
  <c r="O58" i="3"/>
  <c r="O54" i="3"/>
  <c r="O50" i="3"/>
  <c r="L80" i="3"/>
  <c r="L76" i="3"/>
  <c r="L72" i="3"/>
  <c r="L68" i="3"/>
  <c r="L64" i="3"/>
  <c r="L60" i="3"/>
  <c r="L56" i="3"/>
  <c r="L52" i="3"/>
  <c r="N78" i="3"/>
  <c r="N74" i="3"/>
  <c r="N70" i="3"/>
  <c r="N66" i="3"/>
  <c r="N62" i="3"/>
  <c r="N58" i="3"/>
  <c r="N54" i="3"/>
  <c r="N50" i="3"/>
  <c r="B69" i="3"/>
  <c r="B61" i="3"/>
  <c r="B53" i="3"/>
  <c r="C72" i="3"/>
  <c r="C64" i="3"/>
  <c r="C56" i="3"/>
  <c r="C48" i="3"/>
  <c r="F75" i="3"/>
  <c r="F71" i="3"/>
  <c r="F67" i="3"/>
  <c r="F63" i="3"/>
  <c r="F59" i="3"/>
  <c r="F55" i="3"/>
  <c r="F51" i="3"/>
  <c r="H48" i="3"/>
  <c r="I77" i="3"/>
  <c r="I73" i="3"/>
  <c r="I69" i="3"/>
  <c r="I65" i="3"/>
  <c r="I61" i="3"/>
  <c r="I57" i="3"/>
  <c r="I53" i="3"/>
  <c r="I49" i="3"/>
  <c r="K80" i="3"/>
  <c r="K76" i="3"/>
  <c r="K72" i="3"/>
  <c r="K68" i="3"/>
  <c r="K64" i="3"/>
  <c r="K60" i="3"/>
  <c r="K56" i="3"/>
  <c r="K52" i="3"/>
  <c r="N48" i="3"/>
  <c r="O77" i="3"/>
  <c r="O73" i="3"/>
  <c r="O69" i="3"/>
  <c r="O65" i="3"/>
  <c r="O61" i="3"/>
  <c r="O57" i="3"/>
  <c r="O53" i="3"/>
  <c r="B48" i="3"/>
  <c r="B68" i="3"/>
  <c r="B60" i="3"/>
  <c r="B52" i="3"/>
  <c r="C71" i="3"/>
  <c r="C63" i="3"/>
  <c r="C55" i="3"/>
  <c r="E75" i="3"/>
  <c r="E71" i="3"/>
  <c r="E67" i="3"/>
  <c r="E63" i="3"/>
  <c r="E59" i="3"/>
  <c r="E55" i="3"/>
  <c r="I48" i="3"/>
  <c r="H77" i="3"/>
  <c r="H73" i="3"/>
  <c r="H69" i="3"/>
  <c r="H65" i="3"/>
  <c r="H61" i="3"/>
  <c r="H57" i="3"/>
  <c r="H53" i="3"/>
  <c r="L79" i="3"/>
  <c r="L75" i="3"/>
  <c r="L71" i="3"/>
  <c r="L67" i="3"/>
  <c r="L63" i="3"/>
  <c r="L59" i="3"/>
  <c r="L55" i="3"/>
  <c r="O48" i="3"/>
  <c r="N77" i="3"/>
  <c r="N73" i="3"/>
  <c r="N69" i="3"/>
  <c r="N65" i="3"/>
  <c r="N61" i="3"/>
  <c r="N57" i="3"/>
  <c r="N53" i="3"/>
  <c r="F34" i="1"/>
  <c r="V18" i="1"/>
  <c r="V11" i="1"/>
  <c r="F38" i="1"/>
  <c r="F32" i="1"/>
  <c r="V5" i="1"/>
  <c r="F42" i="1"/>
  <c r="E5" i="1"/>
  <c r="F44" i="1"/>
  <c r="F30" i="1"/>
  <c r="U23" i="1"/>
  <c r="V9" i="1"/>
  <c r="U21" i="1"/>
  <c r="V16" i="1"/>
  <c r="D18" i="1"/>
  <c r="D19" i="1"/>
  <c r="F45" i="1"/>
  <c r="F39" i="1"/>
  <c r="F33" i="1"/>
  <c r="V7" i="1"/>
  <c r="V20" i="1"/>
  <c r="E43" i="1"/>
  <c r="E41" i="1"/>
  <c r="E37" i="1"/>
  <c r="E47" i="1" s="1"/>
  <c r="E35" i="1"/>
  <c r="E31" i="1"/>
  <c r="V13" i="1"/>
  <c r="V6" i="1"/>
  <c r="V8" i="1"/>
  <c r="V12" i="1"/>
  <c r="V14" i="1"/>
  <c r="V15" i="1"/>
  <c r="V19" i="1"/>
  <c r="U10" i="1"/>
  <c r="U25" i="1" s="1"/>
  <c r="U17" i="1"/>
  <c r="U24" i="1" s="1"/>
  <c r="E10" i="1"/>
  <c r="E16" i="1"/>
  <c r="E8" i="1"/>
  <c r="E14" i="1"/>
  <c r="E6" i="1"/>
  <c r="E12" i="1"/>
  <c r="E9" i="1"/>
  <c r="E11" i="1"/>
  <c r="E15" i="1"/>
  <c r="E17" i="1"/>
  <c r="E7" i="1"/>
  <c r="E13" i="1"/>
  <c r="E19" i="1" l="1"/>
  <c r="F47" i="1"/>
  <c r="F48" i="1"/>
  <c r="V24" i="1"/>
  <c r="E48" i="1"/>
  <c r="V25" i="1"/>
  <c r="E18" i="1"/>
</calcChain>
</file>

<file path=xl/sharedStrings.xml><?xml version="1.0" encoding="utf-8"?>
<sst xmlns="http://schemas.openxmlformats.org/spreadsheetml/2006/main" count="718" uniqueCount="54">
  <si>
    <t xml:space="preserve">Width </t>
    <phoneticPr fontId="1" type="noConversion"/>
  </si>
  <si>
    <t>length</t>
    <phoneticPr fontId="1" type="noConversion"/>
  </si>
  <si>
    <t>initial</t>
    <phoneticPr fontId="1" type="noConversion"/>
  </si>
  <si>
    <t>final - drug</t>
    <phoneticPr fontId="1" type="noConversion"/>
  </si>
  <si>
    <t>final - recover</t>
    <phoneticPr fontId="1" type="noConversion"/>
  </si>
  <si>
    <t>(3 ~ 5 days)</t>
    <phoneticPr fontId="1" type="noConversion"/>
  </si>
  <si>
    <t>Pure hematin</t>
    <phoneticPr fontId="1" type="noConversion"/>
  </si>
  <si>
    <t>width</t>
    <phoneticPr fontId="1" type="noConversion"/>
  </si>
  <si>
    <t>scale</t>
    <phoneticPr fontId="1" type="noConversion"/>
  </si>
  <si>
    <t>apectio</t>
    <phoneticPr fontId="1" type="noConversion"/>
  </si>
  <si>
    <t>R - L</t>
    <phoneticPr fontId="1" type="noConversion"/>
  </si>
  <si>
    <t>R - W</t>
    <phoneticPr fontId="1" type="noConversion"/>
  </si>
  <si>
    <t>CQ</t>
    <phoneticPr fontId="1" type="noConversion"/>
  </si>
  <si>
    <t>Hematin</t>
  </si>
  <si>
    <t>CQ</t>
  </si>
  <si>
    <t>MQ</t>
  </si>
  <si>
    <t>PY</t>
  </si>
  <si>
    <t>H-ART</t>
  </si>
  <si>
    <t>H-ARS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</si>
  <si>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</si>
  <si>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</si>
  <si>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</si>
  <si>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</si>
  <si>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</si>
  <si>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</si>
  <si>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</si>
  <si>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</si>
  <si>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</si>
  <si>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</si>
  <si>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</si>
  <si>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</si>
  <si>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</si>
  <si>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</si>
  <si>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</si>
  <si>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</si>
  <si>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</si>
  <si>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</si>
  <si>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</si>
  <si>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</si>
  <si>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H- ART</t>
  </si>
  <si>
    <t>H -ARS</t>
  </si>
  <si>
    <t xml:space="preserve">note: p &lt; 0.05 means the data is significant different </t>
  </si>
  <si>
    <t xml:space="preserve">3 days </t>
  </si>
  <si>
    <t xml:space="preserve">13 days </t>
  </si>
  <si>
    <t>3 days + 10 days</t>
  </si>
  <si>
    <t>H -ART</t>
  </si>
  <si>
    <t>H - ARS</t>
  </si>
  <si>
    <t>control</t>
  </si>
  <si>
    <t>Control</t>
  </si>
  <si>
    <t>Control</t>
    <phoneticPr fontId="1" type="noConversion"/>
  </si>
  <si>
    <t>IMPORTANT DETAIL</t>
  </si>
  <si>
    <t>In order to insert a suggestion that uses a PivotTable or formula, your data was organized in columns with a single header row.</t>
  </si>
  <si>
    <t>Field1</t>
  </si>
  <si>
    <t>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</si>
</sst>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charset val="134"/>
      <scheme val="minor"/>
    </font>
    <font>
      <sz val="11"/>
      <color rgb="FF333333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i/>
      <sz val="11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3" borderId="0" xfId="0" applyFill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2" fontId="0" fillId="3" borderId="0" xfId="0" applyNumberFormat="1" applyFill="1">
      <alignment vertical="center"/>
    </xf>
    <xf numFmtId="0" fontId="0" fillId="2" borderId="0" xfId="0" applyFill="1">
      <alignment vertical="center"/>
    </xf>
    <xf numFmtId="2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workbookViewId="0">
      <selection activeCell="L11" sqref="L11"/>
    </sheetView>
  </sheetViews>
  <sheetFormatPr baseColWidth="10" defaultColWidth="8.83203125" defaultRowHeight="15" x14ac:dyDescent="0.2"/>
  <sheetData>
    <row r="1" spans="1:22" x14ac:dyDescent="0.2">
      <c r="A1" t="s">
        <v>2</v>
      </c>
      <c r="B1" t="s">
        <v>5</v>
      </c>
      <c r="J1" t="s">
        <v>3</v>
      </c>
      <c r="M1" t="s">
        <v>13</v>
      </c>
      <c r="Q1" t="s">
        <v>4</v>
      </c>
    </row>
    <row r="2" spans="1:22" x14ac:dyDescent="0.2">
      <c r="M2">
        <v>3</v>
      </c>
      <c r="N2">
        <v>13</v>
      </c>
      <c r="O2">
        <v>13</v>
      </c>
    </row>
    <row r="3" spans="1:22" x14ac:dyDescent="0.2">
      <c r="A3" t="s">
        <v>6</v>
      </c>
    </row>
    <row r="4" spans="1:22" x14ac:dyDescent="0.2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J4" t="s">
        <v>0</v>
      </c>
      <c r="K4" t="s">
        <v>1</v>
      </c>
      <c r="Q4" t="s">
        <v>0</v>
      </c>
      <c r="R4" t="s">
        <v>1</v>
      </c>
    </row>
    <row r="5" spans="1:22" x14ac:dyDescent="0.2">
      <c r="A5">
        <v>3.819</v>
      </c>
      <c r="B5">
        <v>0.501</v>
      </c>
      <c r="C5">
        <f t="shared" ref="C5:C17" si="0">2/1.332</f>
        <v>1.5015015015015014</v>
      </c>
      <c r="D5">
        <f t="shared" ref="D5:D17" si="1">A5/B5</f>
        <v>7.6227544910179637</v>
      </c>
      <c r="E5">
        <f>A5*C5</f>
        <v>5.7342342342342336</v>
      </c>
      <c r="F5">
        <f t="shared" ref="F5:F17" si="2">B5*C5</f>
        <v>0.75225225225225223</v>
      </c>
      <c r="Q5">
        <v>6.0810000000000004</v>
      </c>
      <c r="R5">
        <v>0.49</v>
      </c>
      <c r="S5">
        <f>5/2.703</f>
        <v>1.8497965223825381</v>
      </c>
      <c r="T5">
        <f>Q5/R5</f>
        <v>12.410204081632655</v>
      </c>
      <c r="U5">
        <f>Q5*S5</f>
        <v>11.248612652608214</v>
      </c>
      <c r="V5">
        <f>R5*S5</f>
        <v>0.90640029596744365</v>
      </c>
    </row>
    <row r="6" spans="1:22" x14ac:dyDescent="0.2">
      <c r="A6">
        <v>4.01</v>
      </c>
      <c r="B6">
        <v>0.39</v>
      </c>
      <c r="C6">
        <f t="shared" si="0"/>
        <v>1.5015015015015014</v>
      </c>
      <c r="D6">
        <f t="shared" si="1"/>
        <v>10.282051282051281</v>
      </c>
      <c r="E6">
        <f t="shared" ref="E6:E17" si="3">A6*C6</f>
        <v>6.0210210210210207</v>
      </c>
      <c r="F6">
        <f t="shared" si="2"/>
        <v>0.5855855855855856</v>
      </c>
      <c r="Q6">
        <v>5.86</v>
      </c>
      <c r="R6">
        <v>0.51500000000000001</v>
      </c>
      <c r="S6">
        <f>5/2.703</f>
        <v>1.8497965223825381</v>
      </c>
      <c r="T6">
        <f t="shared" ref="T6:T14" si="4">Q6/R6</f>
        <v>11.378640776699029</v>
      </c>
      <c r="U6">
        <f t="shared" ref="U6:U14" si="5">Q6*S6</f>
        <v>10.839807621161674</v>
      </c>
      <c r="V6">
        <f t="shared" ref="V6:V14" si="6">R6*S6</f>
        <v>0.95264520902700711</v>
      </c>
    </row>
    <row r="7" spans="1:22" x14ac:dyDescent="0.2">
      <c r="A7">
        <v>4.8890000000000002</v>
      </c>
      <c r="B7">
        <v>0.38900000000000001</v>
      </c>
      <c r="C7">
        <f t="shared" si="0"/>
        <v>1.5015015015015014</v>
      </c>
      <c r="D7">
        <f t="shared" si="1"/>
        <v>12.568123393316196</v>
      </c>
      <c r="E7">
        <f t="shared" si="3"/>
        <v>7.3408408408408405</v>
      </c>
      <c r="F7">
        <f t="shared" si="2"/>
        <v>0.58408408408408408</v>
      </c>
      <c r="M7" s="1">
        <v>5.7</v>
      </c>
      <c r="N7" s="1">
        <v>12.9</v>
      </c>
      <c r="O7" s="1">
        <v>13.6</v>
      </c>
      <c r="Q7">
        <v>6.4420000000000002</v>
      </c>
      <c r="R7">
        <v>0.81699999999999995</v>
      </c>
      <c r="S7">
        <f>2/1.332</f>
        <v>1.5015015015015014</v>
      </c>
      <c r="T7">
        <f t="shared" si="4"/>
        <v>7.8849449204406374</v>
      </c>
      <c r="U7">
        <f t="shared" si="5"/>
        <v>9.6726726726726717</v>
      </c>
      <c r="V7">
        <f t="shared" si="6"/>
        <v>1.2267267267267266</v>
      </c>
    </row>
    <row r="8" spans="1:22" x14ac:dyDescent="0.2">
      <c r="A8">
        <v>5.2110000000000003</v>
      </c>
      <c r="B8">
        <v>0.59599999999999997</v>
      </c>
      <c r="C8">
        <f t="shared" si="0"/>
        <v>1.5015015015015014</v>
      </c>
      <c r="D8">
        <f t="shared" si="1"/>
        <v>8.7432885906040276</v>
      </c>
      <c r="E8">
        <f t="shared" si="3"/>
        <v>7.8243243243243246</v>
      </c>
      <c r="F8">
        <f t="shared" si="2"/>
        <v>0.89489489489489482</v>
      </c>
      <c r="M8" s="1">
        <v>1.5</v>
      </c>
      <c r="N8" s="1">
        <v>2.4</v>
      </c>
      <c r="O8" s="1">
        <v>2.9</v>
      </c>
      <c r="Q8">
        <v>5.9950000000000001</v>
      </c>
      <c r="R8">
        <v>0.505</v>
      </c>
      <c r="S8">
        <f t="shared" ref="S8:S20" si="7">2/1.332</f>
        <v>1.5015015015015014</v>
      </c>
      <c r="T8">
        <f t="shared" si="4"/>
        <v>11.871287128712872</v>
      </c>
      <c r="U8">
        <f t="shared" si="5"/>
        <v>9.001501501501501</v>
      </c>
      <c r="V8">
        <f t="shared" si="6"/>
        <v>0.75825825825825821</v>
      </c>
    </row>
    <row r="9" spans="1:22" x14ac:dyDescent="0.2">
      <c r="A9">
        <v>4.3010000000000002</v>
      </c>
      <c r="B9">
        <v>0.38400000000000001</v>
      </c>
      <c r="C9">
        <f t="shared" si="0"/>
        <v>1.5015015015015014</v>
      </c>
      <c r="D9">
        <f t="shared" si="1"/>
        <v>11.200520833333334</v>
      </c>
      <c r="E9">
        <f t="shared" si="3"/>
        <v>6.4579579579579578</v>
      </c>
      <c r="F9">
        <f t="shared" si="2"/>
        <v>0.57657657657657657</v>
      </c>
      <c r="M9" s="1"/>
      <c r="N9" s="1">
        <v>12.298758309364839</v>
      </c>
      <c r="O9" s="1">
        <v>14.418055208498037</v>
      </c>
      <c r="Q9">
        <v>6.67</v>
      </c>
      <c r="R9">
        <v>0.72</v>
      </c>
      <c r="S9">
        <f t="shared" si="7"/>
        <v>1.5015015015015014</v>
      </c>
      <c r="T9">
        <f t="shared" si="4"/>
        <v>9.2638888888888893</v>
      </c>
      <c r="U9">
        <f t="shared" si="5"/>
        <v>10.015015015015015</v>
      </c>
      <c r="V9">
        <f t="shared" si="6"/>
        <v>1.0810810810810809</v>
      </c>
    </row>
    <row r="10" spans="1:22" x14ac:dyDescent="0.2">
      <c r="A10">
        <v>2.5880000000000001</v>
      </c>
      <c r="B10">
        <v>0.23799999999999999</v>
      </c>
      <c r="C10">
        <f t="shared" si="0"/>
        <v>1.5015015015015014</v>
      </c>
      <c r="D10">
        <f t="shared" si="1"/>
        <v>10.873949579831933</v>
      </c>
      <c r="E10">
        <f t="shared" si="3"/>
        <v>3.8858858858858856</v>
      </c>
      <c r="F10">
        <f t="shared" si="2"/>
        <v>0.3573573573573573</v>
      </c>
      <c r="M10" s="1"/>
      <c r="N10" s="1">
        <v>12.333474343250602</v>
      </c>
      <c r="O10" s="1">
        <v>10.763862733741156</v>
      </c>
      <c r="Q10">
        <v>5.8220000000000001</v>
      </c>
      <c r="R10">
        <v>0.71199999999999997</v>
      </c>
      <c r="S10">
        <f t="shared" si="7"/>
        <v>1.5015015015015014</v>
      </c>
      <c r="T10">
        <f t="shared" si="4"/>
        <v>8.1769662921348321</v>
      </c>
      <c r="U10">
        <f t="shared" si="5"/>
        <v>8.7417417417417411</v>
      </c>
      <c r="V10">
        <f t="shared" si="6"/>
        <v>1.069069069069069</v>
      </c>
    </row>
    <row r="11" spans="1:22" x14ac:dyDescent="0.2">
      <c r="A11">
        <v>2.3079999999999998</v>
      </c>
      <c r="B11">
        <v>0.23400000000000001</v>
      </c>
      <c r="C11">
        <f t="shared" si="0"/>
        <v>1.5015015015015014</v>
      </c>
      <c r="D11">
        <f t="shared" si="1"/>
        <v>9.863247863247862</v>
      </c>
      <c r="E11">
        <f t="shared" si="3"/>
        <v>3.4654654654654649</v>
      </c>
      <c r="F11">
        <f t="shared" si="2"/>
        <v>0.35135135135135137</v>
      </c>
      <c r="M11" s="1"/>
      <c r="N11" s="1">
        <v>13.815468366028972</v>
      </c>
      <c r="O11" s="1">
        <v>14.304084294611936</v>
      </c>
      <c r="Q11">
        <v>7.0369999999999999</v>
      </c>
      <c r="R11">
        <v>0.65700000000000003</v>
      </c>
      <c r="S11">
        <f t="shared" si="7"/>
        <v>1.5015015015015014</v>
      </c>
      <c r="T11">
        <f t="shared" si="4"/>
        <v>10.710806697108067</v>
      </c>
      <c r="U11">
        <f t="shared" si="5"/>
        <v>10.566066066066066</v>
      </c>
      <c r="V11">
        <f t="shared" si="6"/>
        <v>0.98648648648648651</v>
      </c>
    </row>
    <row r="12" spans="1:22" x14ac:dyDescent="0.2">
      <c r="A12">
        <v>3.3620000000000001</v>
      </c>
      <c r="B12">
        <v>0.30299999999999999</v>
      </c>
      <c r="C12">
        <f t="shared" si="0"/>
        <v>1.5015015015015014</v>
      </c>
      <c r="D12">
        <f t="shared" si="1"/>
        <v>11.095709570957096</v>
      </c>
      <c r="E12">
        <f t="shared" si="3"/>
        <v>5.0480480480480479</v>
      </c>
      <c r="F12">
        <f t="shared" si="2"/>
        <v>0.45495495495495492</v>
      </c>
      <c r="M12" s="1"/>
      <c r="N12" s="1">
        <v>10.978845916607325</v>
      </c>
      <c r="O12" s="1">
        <v>13.066625452893426</v>
      </c>
      <c r="Q12">
        <v>5.8490000000000002</v>
      </c>
      <c r="R12">
        <v>0.57099999999999995</v>
      </c>
      <c r="S12">
        <f t="shared" si="7"/>
        <v>1.5015015015015014</v>
      </c>
      <c r="T12">
        <f t="shared" si="4"/>
        <v>10.243432574430825</v>
      </c>
      <c r="U12">
        <f t="shared" si="5"/>
        <v>8.7822822822822815</v>
      </c>
      <c r="V12">
        <f t="shared" si="6"/>
        <v>0.85735735735735719</v>
      </c>
    </row>
    <row r="13" spans="1:22" x14ac:dyDescent="0.2">
      <c r="A13">
        <v>5.4340000000000002</v>
      </c>
      <c r="B13">
        <v>0.48199999999999998</v>
      </c>
      <c r="C13">
        <f t="shared" si="0"/>
        <v>1.5015015015015014</v>
      </c>
      <c r="D13">
        <f t="shared" si="1"/>
        <v>11.273858921161827</v>
      </c>
      <c r="E13">
        <f t="shared" si="3"/>
        <v>8.1591591591591595</v>
      </c>
      <c r="F13">
        <f t="shared" si="2"/>
        <v>0.72372372372372362</v>
      </c>
      <c r="M13" s="1"/>
      <c r="N13" s="1">
        <v>15.294757777060546</v>
      </c>
      <c r="O13" s="1">
        <v>15.825035617706217</v>
      </c>
      <c r="Q13">
        <v>6.7729999999999997</v>
      </c>
      <c r="R13">
        <v>0.57099999999999995</v>
      </c>
      <c r="S13">
        <f t="shared" si="7"/>
        <v>1.5015015015015014</v>
      </c>
      <c r="T13">
        <f t="shared" si="4"/>
        <v>11.861646234676007</v>
      </c>
      <c r="U13">
        <f t="shared" si="5"/>
        <v>10.169669669669668</v>
      </c>
      <c r="V13">
        <f t="shared" si="6"/>
        <v>0.85735735735735719</v>
      </c>
    </row>
    <row r="14" spans="1:22" x14ac:dyDescent="0.2">
      <c r="A14">
        <v>2.9489999999999998</v>
      </c>
      <c r="B14">
        <v>0.33600000000000002</v>
      </c>
      <c r="C14">
        <f t="shared" si="0"/>
        <v>1.5015015015015014</v>
      </c>
      <c r="D14">
        <f t="shared" si="1"/>
        <v>8.7767857142857135</v>
      </c>
      <c r="E14">
        <f t="shared" si="3"/>
        <v>4.4279279279279278</v>
      </c>
      <c r="F14">
        <f t="shared" si="2"/>
        <v>0.50450450450450446</v>
      </c>
      <c r="M14" s="1"/>
      <c r="N14" s="1">
        <v>12.178935674881279</v>
      </c>
      <c r="O14" s="1">
        <v>13.988188210494341</v>
      </c>
      <c r="Q14">
        <v>5.7290000000000001</v>
      </c>
      <c r="R14">
        <v>0.33700000000000002</v>
      </c>
      <c r="S14">
        <f t="shared" si="7"/>
        <v>1.5015015015015014</v>
      </c>
      <c r="T14">
        <f t="shared" si="4"/>
        <v>17</v>
      </c>
      <c r="U14">
        <f t="shared" si="5"/>
        <v>8.6021021021021014</v>
      </c>
      <c r="V14">
        <f t="shared" si="6"/>
        <v>0.50600600600600598</v>
      </c>
    </row>
    <row r="15" spans="1:22" x14ac:dyDescent="0.2">
      <c r="A15">
        <v>4.3330000000000002</v>
      </c>
      <c r="B15">
        <v>0.46700000000000003</v>
      </c>
      <c r="C15">
        <f t="shared" si="0"/>
        <v>1.5015015015015014</v>
      </c>
      <c r="D15">
        <f t="shared" si="1"/>
        <v>9.2783725910064234</v>
      </c>
      <c r="E15">
        <f t="shared" si="3"/>
        <v>6.5060060060060056</v>
      </c>
      <c r="F15">
        <f t="shared" si="2"/>
        <v>0.70120120120120122</v>
      </c>
      <c r="M15" s="1"/>
      <c r="N15" s="1">
        <v>14.525371065891806</v>
      </c>
      <c r="O15" s="1">
        <v>14.938123113022474</v>
      </c>
      <c r="Q15">
        <v>6.2750000000000004</v>
      </c>
      <c r="R15">
        <v>0.44800000000000001</v>
      </c>
      <c r="S15">
        <f t="shared" si="7"/>
        <v>1.5015015015015014</v>
      </c>
      <c r="T15">
        <f t="shared" ref="T15:T20" si="8">Q15/R15</f>
        <v>14.006696428571429</v>
      </c>
      <c r="U15">
        <f t="shared" ref="U15:U23" si="9">Q15*S15</f>
        <v>9.4219219219219212</v>
      </c>
      <c r="V15">
        <f t="shared" ref="V15:V23" si="10">R15*S15</f>
        <v>0.67267267267267261</v>
      </c>
    </row>
    <row r="16" spans="1:22" x14ac:dyDescent="0.2">
      <c r="A16">
        <v>5.6689999999999996</v>
      </c>
      <c r="B16">
        <v>0.49199999999999999</v>
      </c>
      <c r="C16">
        <f>2/3.222</f>
        <v>0.62073246430788331</v>
      </c>
      <c r="D16">
        <f t="shared" si="1"/>
        <v>11.522357723577235</v>
      </c>
      <c r="E16">
        <f t="shared" si="3"/>
        <v>3.5189323401613901</v>
      </c>
      <c r="F16">
        <f t="shared" si="2"/>
        <v>0.3054003724394786</v>
      </c>
      <c r="M16" s="1"/>
      <c r="N16" s="1">
        <v>12.830297660399673</v>
      </c>
      <c r="O16" s="1">
        <v>13.233364939866426</v>
      </c>
      <c r="Q16">
        <v>7.0780000000000003</v>
      </c>
      <c r="R16">
        <v>0.59299999999999997</v>
      </c>
      <c r="S16">
        <f t="shared" si="7"/>
        <v>1.5015015015015014</v>
      </c>
      <c r="T16">
        <f t="shared" si="8"/>
        <v>11.935919055649242</v>
      </c>
      <c r="U16">
        <f t="shared" si="9"/>
        <v>10.627627627627627</v>
      </c>
      <c r="V16">
        <f t="shared" si="10"/>
        <v>0.89039039039039025</v>
      </c>
    </row>
    <row r="17" spans="1:22" x14ac:dyDescent="0.2">
      <c r="A17">
        <v>3.9670000000000001</v>
      </c>
      <c r="B17">
        <v>0.29899999999999999</v>
      </c>
      <c r="C17">
        <f t="shared" si="0"/>
        <v>1.5015015015015014</v>
      </c>
      <c r="D17">
        <f t="shared" si="1"/>
        <v>13.267558528428095</v>
      </c>
      <c r="E17">
        <f t="shared" si="3"/>
        <v>5.9564564564564559</v>
      </c>
      <c r="F17">
        <f t="shared" si="2"/>
        <v>0.44894894894894888</v>
      </c>
      <c r="M17" s="1"/>
      <c r="N17" s="1">
        <v>14.869857059252258</v>
      </c>
      <c r="O17" s="1">
        <v>15.453119190299018</v>
      </c>
      <c r="Q17">
        <v>6.0359999999999996</v>
      </c>
      <c r="R17">
        <v>0.57099999999999995</v>
      </c>
      <c r="S17">
        <f t="shared" si="7"/>
        <v>1.5015015015015014</v>
      </c>
      <c r="T17">
        <f t="shared" si="8"/>
        <v>10.570928196147111</v>
      </c>
      <c r="U17">
        <f t="shared" si="9"/>
        <v>9.063063063063062</v>
      </c>
      <c r="V17">
        <f t="shared" si="10"/>
        <v>0.85735735735735719</v>
      </c>
    </row>
    <row r="18" spans="1:22" x14ac:dyDescent="0.2">
      <c r="D18">
        <f>AVERAGE(D3:D17)</f>
        <v>10.489890698678384</v>
      </c>
      <c r="E18">
        <f>AVERAGE(E3:E17)</f>
        <v>5.7189430513452839</v>
      </c>
      <c r="F18">
        <f>AVERAGE(F3:F17)</f>
        <v>0.55698736983653185</v>
      </c>
      <c r="M18" s="1"/>
      <c r="N18" s="1">
        <v>14.271131694995919</v>
      </c>
      <c r="O18" s="1">
        <v>12.788977154731231</v>
      </c>
      <c r="Q18">
        <v>5.4619999999999997</v>
      </c>
      <c r="R18">
        <v>0.57299999999999995</v>
      </c>
      <c r="S18">
        <f t="shared" si="7"/>
        <v>1.5015015015015014</v>
      </c>
      <c r="T18">
        <f t="shared" si="8"/>
        <v>9.5322862129144852</v>
      </c>
      <c r="U18">
        <f t="shared" si="9"/>
        <v>8.2012012012012008</v>
      </c>
      <c r="V18">
        <f t="shared" si="10"/>
        <v>0.86036036036036023</v>
      </c>
    </row>
    <row r="19" spans="1:22" x14ac:dyDescent="0.2">
      <c r="D19">
        <f>_xlfn.STDEV.P(D5:D17)</f>
        <v>1.540331362742154</v>
      </c>
      <c r="E19">
        <f>_xlfn.STDEV.P(E5:E17)</f>
        <v>1.5121679075223344</v>
      </c>
      <c r="F19">
        <f>_xlfn.STDEV.P(F5:F17)</f>
        <v>0.16941438364512701</v>
      </c>
      <c r="M19" s="1"/>
      <c r="N19" s="1">
        <v>11.686313945028637</v>
      </c>
      <c r="O19" s="1">
        <v>11.625460541077961</v>
      </c>
      <c r="Q19">
        <v>6.3140000000000001</v>
      </c>
      <c r="R19">
        <v>0.69299999999999995</v>
      </c>
      <c r="S19">
        <f t="shared" si="7"/>
        <v>1.5015015015015014</v>
      </c>
      <c r="T19">
        <f t="shared" si="8"/>
        <v>9.1111111111111125</v>
      </c>
      <c r="U19">
        <f t="shared" si="9"/>
        <v>9.4804804804804803</v>
      </c>
      <c r="V19">
        <f t="shared" si="10"/>
        <v>1.0405405405405403</v>
      </c>
    </row>
    <row r="20" spans="1:22" x14ac:dyDescent="0.2">
      <c r="M20" s="1"/>
      <c r="N20" s="1">
        <v>11.367787134706566</v>
      </c>
      <c r="O20" s="1">
        <v>10.872954164258928</v>
      </c>
      <c r="Q20">
        <v>6.1109999999999998</v>
      </c>
      <c r="R20">
        <v>0.65</v>
      </c>
      <c r="S20">
        <f t="shared" si="7"/>
        <v>1.5015015015015014</v>
      </c>
      <c r="T20">
        <f t="shared" si="8"/>
        <v>9.4015384615384612</v>
      </c>
      <c r="U20">
        <f t="shared" si="9"/>
        <v>9.1756756756756754</v>
      </c>
      <c r="V20">
        <f t="shared" si="10"/>
        <v>0.97597597597597596</v>
      </c>
    </row>
    <row r="21" spans="1:22" x14ac:dyDescent="0.2">
      <c r="M21" s="1"/>
      <c r="N21" s="1">
        <v>14.182745480107313</v>
      </c>
      <c r="O21" s="1">
        <v>12.137925181017584</v>
      </c>
      <c r="Q21">
        <v>4.6230000000000002</v>
      </c>
      <c r="R21">
        <v>0.51</v>
      </c>
      <c r="S21">
        <f>2/0.9</f>
        <v>2.2222222222222223</v>
      </c>
      <c r="T21">
        <f t="shared" ref="T21:T22" si="11">Q21/R21</f>
        <v>9.0647058823529409</v>
      </c>
      <c r="U21">
        <f t="shared" si="9"/>
        <v>10.273333333333333</v>
      </c>
      <c r="V21">
        <f t="shared" si="10"/>
        <v>1.1333333333333333</v>
      </c>
    </row>
    <row r="22" spans="1:22" x14ac:dyDescent="0.2">
      <c r="M22" s="1"/>
      <c r="N22" s="1">
        <v>13.226823584402934</v>
      </c>
      <c r="O22" s="1">
        <v>14.344366113478483</v>
      </c>
      <c r="Q22">
        <v>5.04</v>
      </c>
      <c r="R22">
        <v>0.5</v>
      </c>
      <c r="S22">
        <v>2.222</v>
      </c>
      <c r="T22">
        <f t="shared" si="11"/>
        <v>10.08</v>
      </c>
      <c r="U22">
        <f t="shared" si="9"/>
        <v>11.198880000000001</v>
      </c>
      <c r="V22">
        <f t="shared" si="10"/>
        <v>1.111</v>
      </c>
    </row>
    <row r="23" spans="1:22" x14ac:dyDescent="0.2">
      <c r="M23" s="1"/>
      <c r="N23" s="1">
        <v>11.118231958447984</v>
      </c>
      <c r="O23" s="1">
        <v>13.460389316076641</v>
      </c>
      <c r="Q23">
        <v>6.44</v>
      </c>
      <c r="R23">
        <v>0.77400000000000002</v>
      </c>
      <c r="S23">
        <f>5/2.73</f>
        <v>1.8315018315018314</v>
      </c>
      <c r="T23">
        <f>Q23/R23</f>
        <v>8.3204134366925064</v>
      </c>
      <c r="U23">
        <f t="shared" si="9"/>
        <v>11.794871794871796</v>
      </c>
      <c r="V23">
        <f t="shared" si="10"/>
        <v>1.4175824175824177</v>
      </c>
    </row>
    <row r="24" spans="1:22" x14ac:dyDescent="0.2">
      <c r="M24" s="1"/>
      <c r="N24" s="1">
        <v>13.282795688297629</v>
      </c>
      <c r="O24" s="1">
        <v>16.015377102572685</v>
      </c>
      <c r="U24">
        <f>AVERAGE(U5:U21)</f>
        <v>9.6401632134190738</v>
      </c>
      <c r="V24">
        <f>AVERAGE(V5:V21)</f>
        <v>0.91953049870396597</v>
      </c>
    </row>
    <row r="25" spans="1:22" x14ac:dyDescent="0.2">
      <c r="M25" s="1"/>
      <c r="N25" s="1">
        <v>10.755142233698079</v>
      </c>
      <c r="O25" s="1">
        <v>11.225727492955315</v>
      </c>
      <c r="U25">
        <f>STDEVA(U5:U20)</f>
        <v>0.89355629991791485</v>
      </c>
      <c r="V25">
        <f>STDEVA(V5:V20)</f>
        <v>0.17077300903309378</v>
      </c>
    </row>
    <row r="26" spans="1:22" x14ac:dyDescent="0.2">
      <c r="M26" s="1"/>
      <c r="N26" s="1">
        <v>10.713491843131319</v>
      </c>
      <c r="O26" s="1">
        <v>12.644915269912994</v>
      </c>
    </row>
    <row r="27" spans="1:22" x14ac:dyDescent="0.2">
      <c r="M27" s="1"/>
      <c r="N27" s="1">
        <v>14.068604329618566</v>
      </c>
      <c r="O27" s="1">
        <v>12.84225140018731</v>
      </c>
    </row>
    <row r="28" spans="1:22" x14ac:dyDescent="0.2">
      <c r="M28" s="1"/>
      <c r="N28" s="1">
        <v>12.157104453654124</v>
      </c>
      <c r="O28" s="1">
        <v>12.014355422147151</v>
      </c>
    </row>
    <row r="29" spans="1:22" x14ac:dyDescent="0.2">
      <c r="A29" t="s">
        <v>12</v>
      </c>
      <c r="M29" s="1"/>
      <c r="N29" s="1">
        <v>13.839863179023931</v>
      </c>
      <c r="O29" s="1">
        <v>12.407953920670641</v>
      </c>
    </row>
    <row r="30" spans="1:22" x14ac:dyDescent="0.2">
      <c r="A30">
        <v>3.52</v>
      </c>
      <c r="B30">
        <v>0.59</v>
      </c>
      <c r="C30">
        <f>5/2.8</f>
        <v>1.7857142857142858</v>
      </c>
      <c r="D30">
        <f t="shared" ref="D30" si="12">A30/B30</f>
        <v>5.9661016949152543</v>
      </c>
      <c r="E30">
        <f>A30*C30</f>
        <v>6.2857142857142865</v>
      </c>
      <c r="F30">
        <f t="shared" ref="F30" si="13">B30*C30</f>
        <v>1.0535714285714286</v>
      </c>
      <c r="M30" s="1"/>
      <c r="N30" s="1">
        <v>12.836368074865087</v>
      </c>
      <c r="O30" s="1">
        <v>11.562043369302648</v>
      </c>
    </row>
    <row r="31" spans="1:22" x14ac:dyDescent="0.2">
      <c r="A31">
        <v>2.86</v>
      </c>
      <c r="B31">
        <v>0.45</v>
      </c>
      <c r="C31">
        <f t="shared" ref="C31:C46" si="14">5/2.8</f>
        <v>1.7857142857142858</v>
      </c>
      <c r="D31">
        <f t="shared" ref="D31:D46" si="15">A31/B31</f>
        <v>6.3555555555555552</v>
      </c>
      <c r="E31">
        <f t="shared" ref="E31:E46" si="16">A31*C31</f>
        <v>5.1071428571428568</v>
      </c>
      <c r="F31">
        <f t="shared" ref="F31:F46" si="17">B31*C31</f>
        <v>0.8035714285714286</v>
      </c>
      <c r="M31" s="1"/>
      <c r="N31" s="1">
        <v>12.794429408601285</v>
      </c>
      <c r="O31" s="1">
        <v>15.594943981733547</v>
      </c>
    </row>
    <row r="32" spans="1:22" x14ac:dyDescent="0.2">
      <c r="A32">
        <v>2.99</v>
      </c>
      <c r="B32">
        <v>0.49</v>
      </c>
      <c r="C32">
        <f t="shared" si="14"/>
        <v>1.7857142857142858</v>
      </c>
      <c r="D32">
        <f t="shared" si="15"/>
        <v>6.1020408163265314</v>
      </c>
      <c r="E32">
        <f t="shared" si="16"/>
        <v>5.3392857142857153</v>
      </c>
      <c r="F32">
        <f t="shared" si="17"/>
        <v>0.875</v>
      </c>
      <c r="M32" s="1"/>
      <c r="N32" s="1">
        <v>12.033054060699593</v>
      </c>
      <c r="O32" s="1">
        <v>14.440203173688355</v>
      </c>
    </row>
    <row r="33" spans="1:15" x14ac:dyDescent="0.2">
      <c r="A33">
        <v>3.12</v>
      </c>
      <c r="B33">
        <v>0.55000000000000004</v>
      </c>
      <c r="C33">
        <f t="shared" si="14"/>
        <v>1.7857142857142858</v>
      </c>
      <c r="D33">
        <f t="shared" si="15"/>
        <v>5.6727272727272728</v>
      </c>
      <c r="E33">
        <f t="shared" si="16"/>
        <v>5.5714285714285721</v>
      </c>
      <c r="F33">
        <f t="shared" si="17"/>
        <v>0.98214285714285732</v>
      </c>
      <c r="M33" s="1"/>
      <c r="N33" s="1">
        <v>12.9202921014277</v>
      </c>
      <c r="O33" s="1">
        <v>14.611416978838397</v>
      </c>
    </row>
    <row r="34" spans="1:15" x14ac:dyDescent="0.2">
      <c r="A34">
        <v>3.25</v>
      </c>
      <c r="B34">
        <v>0.72</v>
      </c>
      <c r="C34">
        <f t="shared" si="14"/>
        <v>1.7857142857142858</v>
      </c>
      <c r="D34">
        <f t="shared" si="15"/>
        <v>4.5138888888888893</v>
      </c>
      <c r="E34">
        <f t="shared" si="16"/>
        <v>5.8035714285714288</v>
      </c>
      <c r="F34">
        <f t="shared" si="17"/>
        <v>1.2857142857142858</v>
      </c>
      <c r="M34" s="1"/>
      <c r="N34" s="1">
        <v>11.620550731829812</v>
      </c>
      <c r="O34" s="1">
        <v>13.337277220420205</v>
      </c>
    </row>
    <row r="35" spans="1:15" x14ac:dyDescent="0.2">
      <c r="A35">
        <v>3.64</v>
      </c>
      <c r="B35">
        <v>0.43</v>
      </c>
      <c r="C35">
        <f t="shared" si="14"/>
        <v>1.7857142857142858</v>
      </c>
      <c r="D35">
        <f t="shared" si="15"/>
        <v>8.4651162790697683</v>
      </c>
      <c r="E35">
        <f t="shared" si="16"/>
        <v>6.5000000000000009</v>
      </c>
      <c r="F35">
        <f t="shared" si="17"/>
        <v>0.7678571428571429</v>
      </c>
      <c r="M35" s="1"/>
      <c r="N35" s="1">
        <v>14.604073905297554</v>
      </c>
      <c r="O35" s="1">
        <v>13.874305096756379</v>
      </c>
    </row>
    <row r="36" spans="1:15" x14ac:dyDescent="0.2">
      <c r="A36">
        <v>2.39</v>
      </c>
      <c r="B36">
        <v>0.56999999999999995</v>
      </c>
      <c r="C36">
        <f t="shared" si="14"/>
        <v>1.7857142857142858</v>
      </c>
      <c r="D36">
        <f t="shared" si="15"/>
        <v>4.192982456140351</v>
      </c>
      <c r="E36">
        <f t="shared" si="16"/>
        <v>4.2678571428571432</v>
      </c>
      <c r="F36">
        <f t="shared" si="17"/>
        <v>1.0178571428571428</v>
      </c>
      <c r="M36" s="1"/>
      <c r="N36" s="1">
        <v>12.809360343968281</v>
      </c>
      <c r="O36" s="1">
        <v>14.899629542361621</v>
      </c>
    </row>
    <row r="37" spans="1:15" x14ac:dyDescent="0.2">
      <c r="A37">
        <v>3.19</v>
      </c>
      <c r="B37">
        <v>0.61</v>
      </c>
      <c r="C37">
        <f t="shared" si="14"/>
        <v>1.7857142857142858</v>
      </c>
      <c r="D37">
        <f t="shared" si="15"/>
        <v>5.2295081967213113</v>
      </c>
      <c r="E37">
        <f t="shared" si="16"/>
        <v>5.6964285714285721</v>
      </c>
      <c r="F37">
        <f t="shared" si="17"/>
        <v>1.0892857142857144</v>
      </c>
      <c r="M37" s="1"/>
      <c r="N37" s="1">
        <v>13.355396975166608</v>
      </c>
      <c r="O37" s="1">
        <v>15.994348520053041</v>
      </c>
    </row>
    <row r="38" spans="1:15" x14ac:dyDescent="0.2">
      <c r="A38">
        <v>2.94</v>
      </c>
      <c r="B38">
        <v>0.44</v>
      </c>
      <c r="C38">
        <f t="shared" si="14"/>
        <v>1.7857142857142858</v>
      </c>
      <c r="D38">
        <f t="shared" si="15"/>
        <v>6.6818181818181817</v>
      </c>
      <c r="E38">
        <f t="shared" si="16"/>
        <v>5.25</v>
      </c>
      <c r="F38">
        <f t="shared" si="17"/>
        <v>0.78571428571428581</v>
      </c>
      <c r="M38" s="1"/>
      <c r="N38" s="1">
        <v>13.076260376756448</v>
      </c>
      <c r="O38" s="1">
        <v>15.360566857636407</v>
      </c>
    </row>
    <row r="39" spans="1:15" x14ac:dyDescent="0.2">
      <c r="A39">
        <v>2.88</v>
      </c>
      <c r="B39">
        <v>0.39</v>
      </c>
      <c r="C39">
        <f t="shared" si="14"/>
        <v>1.7857142857142858</v>
      </c>
      <c r="D39">
        <f t="shared" si="15"/>
        <v>7.3846153846153841</v>
      </c>
      <c r="E39">
        <f t="shared" si="16"/>
        <v>5.1428571428571432</v>
      </c>
      <c r="F39">
        <f t="shared" si="17"/>
        <v>0.69642857142857151</v>
      </c>
      <c r="M39" s="1"/>
      <c r="N39" s="1">
        <v>14.008468386470049</v>
      </c>
      <c r="O39" s="1">
        <v>16.253590756117362</v>
      </c>
    </row>
    <row r="40" spans="1:15" x14ac:dyDescent="0.2">
      <c r="A40">
        <v>3.19</v>
      </c>
      <c r="B40">
        <v>0.41</v>
      </c>
      <c r="C40">
        <f t="shared" si="14"/>
        <v>1.7857142857142858</v>
      </c>
      <c r="D40">
        <f t="shared" si="15"/>
        <v>7.7804878048780495</v>
      </c>
      <c r="E40">
        <f t="shared" si="16"/>
        <v>5.6964285714285721</v>
      </c>
      <c r="F40">
        <f t="shared" si="17"/>
        <v>0.7321428571428571</v>
      </c>
      <c r="M40" s="1"/>
      <c r="N40" s="1">
        <v>15.179331635619356</v>
      </c>
      <c r="O40" s="1">
        <v>12.015856720373945</v>
      </c>
    </row>
    <row r="41" spans="1:15" x14ac:dyDescent="0.2">
      <c r="A41">
        <v>4.49</v>
      </c>
      <c r="B41">
        <v>0.53</v>
      </c>
      <c r="C41">
        <f t="shared" si="14"/>
        <v>1.7857142857142858</v>
      </c>
      <c r="D41">
        <f t="shared" si="15"/>
        <v>8.4716981132075464</v>
      </c>
      <c r="E41">
        <f t="shared" si="16"/>
        <v>8.0178571428571441</v>
      </c>
      <c r="F41">
        <f t="shared" si="17"/>
        <v>0.94642857142857151</v>
      </c>
      <c r="M41" s="1"/>
      <c r="N41" s="1"/>
      <c r="O41" s="1">
        <v>11.422021690467789</v>
      </c>
    </row>
    <row r="42" spans="1:15" x14ac:dyDescent="0.2">
      <c r="A42">
        <v>5.21</v>
      </c>
      <c r="B42">
        <v>0.72</v>
      </c>
      <c r="C42">
        <f t="shared" si="14"/>
        <v>1.7857142857142858</v>
      </c>
      <c r="D42">
        <f t="shared" si="15"/>
        <v>7.2361111111111116</v>
      </c>
      <c r="E42">
        <f t="shared" si="16"/>
        <v>9.3035714285714288</v>
      </c>
      <c r="F42">
        <f t="shared" si="17"/>
        <v>1.2857142857142858</v>
      </c>
      <c r="M42" s="1"/>
      <c r="N42" s="1"/>
      <c r="O42" s="1">
        <v>12.658595171468626</v>
      </c>
    </row>
    <row r="43" spans="1:15" x14ac:dyDescent="0.2">
      <c r="A43">
        <v>2.54</v>
      </c>
      <c r="B43">
        <v>0.31</v>
      </c>
      <c r="C43">
        <f t="shared" si="14"/>
        <v>1.7857142857142858</v>
      </c>
      <c r="D43">
        <f t="shared" si="15"/>
        <v>8.193548387096774</v>
      </c>
      <c r="E43">
        <f t="shared" si="16"/>
        <v>4.5357142857142856</v>
      </c>
      <c r="F43">
        <f t="shared" si="17"/>
        <v>0.5535714285714286</v>
      </c>
      <c r="M43" s="1"/>
      <c r="N43" s="1"/>
      <c r="O43" s="1">
        <v>11.333946365937113</v>
      </c>
    </row>
    <row r="44" spans="1:15" x14ac:dyDescent="0.2">
      <c r="A44">
        <v>2.44</v>
      </c>
      <c r="B44">
        <v>0.21</v>
      </c>
      <c r="C44">
        <f t="shared" si="14"/>
        <v>1.7857142857142858</v>
      </c>
      <c r="D44">
        <f t="shared" si="15"/>
        <v>11.619047619047619</v>
      </c>
      <c r="E44">
        <f t="shared" si="16"/>
        <v>4.3571428571428577</v>
      </c>
      <c r="F44">
        <f t="shared" si="17"/>
        <v>0.375</v>
      </c>
      <c r="M44" s="1"/>
      <c r="N44" s="1"/>
      <c r="O44" s="1">
        <v>12.578319084692522</v>
      </c>
    </row>
    <row r="45" spans="1:15" x14ac:dyDescent="0.2">
      <c r="A45">
        <v>2.85</v>
      </c>
      <c r="B45">
        <v>0.44</v>
      </c>
      <c r="C45">
        <f t="shared" si="14"/>
        <v>1.7857142857142858</v>
      </c>
      <c r="D45">
        <f t="shared" si="15"/>
        <v>6.4772727272727275</v>
      </c>
      <c r="E45">
        <f t="shared" si="16"/>
        <v>5.0892857142857144</v>
      </c>
      <c r="F45">
        <f t="shared" si="17"/>
        <v>0.78571428571428581</v>
      </c>
      <c r="M45" s="1"/>
      <c r="N45" s="1"/>
      <c r="O45" s="1"/>
    </row>
    <row r="46" spans="1:15" x14ac:dyDescent="0.2">
      <c r="A46">
        <v>3.94</v>
      </c>
      <c r="B46">
        <v>0.53</v>
      </c>
      <c r="C46">
        <f t="shared" si="14"/>
        <v>1.7857142857142858</v>
      </c>
      <c r="D46">
        <f t="shared" si="15"/>
        <v>7.4339622641509431</v>
      </c>
      <c r="E46">
        <f t="shared" si="16"/>
        <v>7.0357142857142856</v>
      </c>
      <c r="F46">
        <f t="shared" si="17"/>
        <v>0.94642857142857151</v>
      </c>
      <c r="M46" s="1"/>
      <c r="N46" s="1"/>
      <c r="O46" s="1"/>
    </row>
    <row r="47" spans="1:15" x14ac:dyDescent="0.2">
      <c r="E47">
        <f>AVERAGE(E32:E46)</f>
        <v>5.8404761904761919</v>
      </c>
      <c r="F47">
        <f>AVERAGE(F32:F46)</f>
        <v>0.87500000000000011</v>
      </c>
    </row>
    <row r="48" spans="1:15" x14ac:dyDescent="0.2">
      <c r="E48">
        <f>_xlfn.STDEV.P(E34:E46)</f>
        <v>1.4242472064426783</v>
      </c>
      <c r="F48">
        <f>_xlfn.STDEV.P(F34:F46)</f>
        <v>0.25511019187557449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9BD-55A2-AE44-859B-0490D24E3EE1}">
  <dimension ref="A1:G83"/>
  <sheetViews>
    <sheetView topLeftCell="A52" workbookViewId="0">
      <selection activeCell="I65" sqref="A1:XFD1048576"/>
    </sheetView>
  </sheetViews>
  <sheetFormatPr baseColWidth="10" defaultRowHeight="15" x14ac:dyDescent="0.2"/>
  <cols>
    <col min="1" max="1" width="13" bestFit="1" customWidth="1"/>
    <col min="2" max="2" width="12.83203125" bestFit="1" customWidth="1"/>
  </cols>
  <sheetData>
    <row r="1" spans="1:7" x14ac:dyDescent="0.2">
      <c r="A1" t="s">
        <v>19</v>
      </c>
    </row>
    <row r="2" spans="1:7" x14ac:dyDescent="0.2">
      <c r="A2" t="s">
        <v>14</v>
      </c>
    </row>
    <row r="3" spans="1:7" ht="16" thickBot="1" x14ac:dyDescent="0.25">
      <c r="A3" t="s">
        <v>20</v>
      </c>
    </row>
    <row r="4" spans="1:7" x14ac:dyDescent="0.2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7" x14ac:dyDescent="0.2">
      <c r="A5" t="s">
        <v>26</v>
      </c>
      <c r="B5">
        <v>27</v>
      </c>
      <c r="C5">
        <v>32.970000000000006</v>
      </c>
      <c r="D5">
        <v>1.2211111111111113</v>
      </c>
      <c r="E5">
        <v>1.5541025641025642E-2</v>
      </c>
    </row>
    <row r="6" spans="1:7" ht="16" thickBot="1" x14ac:dyDescent="0.25">
      <c r="A6" s="2" t="s">
        <v>27</v>
      </c>
      <c r="B6" s="2">
        <v>28</v>
      </c>
      <c r="C6" s="2">
        <v>31.279999999999998</v>
      </c>
      <c r="D6" s="2">
        <v>1.117142857142857</v>
      </c>
      <c r="E6" s="2">
        <v>1.9073015873016123E-2</v>
      </c>
    </row>
    <row r="9" spans="1:7" ht="16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35</v>
      </c>
    </row>
    <row r="11" spans="1:7" x14ac:dyDescent="0.2">
      <c r="A11" t="s">
        <v>36</v>
      </c>
      <c r="B11">
        <v>0.14858008658008648</v>
      </c>
      <c r="C11">
        <v>1</v>
      </c>
      <c r="D11">
        <v>0.14858008658008648</v>
      </c>
      <c r="E11">
        <v>8.5684637334913436</v>
      </c>
      <c r="F11">
        <v>5.0294175212818619E-3</v>
      </c>
      <c r="G11">
        <v>4.0230169977336674</v>
      </c>
    </row>
    <row r="12" spans="1:7" x14ac:dyDescent="0.2">
      <c r="A12" t="s">
        <v>37</v>
      </c>
      <c r="B12">
        <v>0.91903809523809532</v>
      </c>
      <c r="C12">
        <v>53</v>
      </c>
      <c r="D12">
        <v>1.7340341419586704E-2</v>
      </c>
    </row>
    <row r="14" spans="1:7" ht="16" thickBot="1" x14ac:dyDescent="0.25">
      <c r="A14" s="2" t="s">
        <v>38</v>
      </c>
      <c r="B14" s="2">
        <v>1.0676181818181818</v>
      </c>
      <c r="C14" s="2">
        <v>54</v>
      </c>
      <c r="D14" s="2"/>
      <c r="E14" s="2"/>
      <c r="F14" s="2"/>
      <c r="G14" s="2"/>
    </row>
    <row r="16" spans="1:7" x14ac:dyDescent="0.2">
      <c r="A16" t="s">
        <v>19</v>
      </c>
    </row>
    <row r="17" spans="1:7" x14ac:dyDescent="0.2">
      <c r="A17" t="s">
        <v>15</v>
      </c>
    </row>
    <row r="18" spans="1:7" ht="16" thickBot="1" x14ac:dyDescent="0.25">
      <c r="A18" t="s">
        <v>20</v>
      </c>
    </row>
    <row r="19" spans="1:7" x14ac:dyDescent="0.2">
      <c r="A19" s="3" t="s">
        <v>21</v>
      </c>
      <c r="B19" s="3" t="s">
        <v>22</v>
      </c>
      <c r="C19" s="3" t="s">
        <v>23</v>
      </c>
      <c r="D19" s="3" t="s">
        <v>24</v>
      </c>
      <c r="E19" s="3" t="s">
        <v>25</v>
      </c>
    </row>
    <row r="20" spans="1:7" x14ac:dyDescent="0.2">
      <c r="A20" t="s">
        <v>26</v>
      </c>
      <c r="B20">
        <v>27</v>
      </c>
      <c r="C20">
        <v>32.970000000000006</v>
      </c>
      <c r="D20">
        <v>1.2211111111111113</v>
      </c>
      <c r="E20">
        <v>1.5541025641025642E-2</v>
      </c>
    </row>
    <row r="21" spans="1:7" ht="16" thickBot="1" x14ac:dyDescent="0.25">
      <c r="A21" s="2" t="s">
        <v>27</v>
      </c>
      <c r="B21" s="2">
        <v>27</v>
      </c>
      <c r="C21" s="2">
        <v>29.349999999999998</v>
      </c>
      <c r="D21" s="2">
        <v>1.087037037037037</v>
      </c>
      <c r="E21" s="2">
        <v>2.1844729344729592E-2</v>
      </c>
    </row>
    <row r="24" spans="1:7" ht="16" thickBot="1" x14ac:dyDescent="0.25">
      <c r="A24" t="s">
        <v>28</v>
      </c>
    </row>
    <row r="25" spans="1:7" x14ac:dyDescent="0.2">
      <c r="A25" s="3" t="s">
        <v>29</v>
      </c>
      <c r="B25" s="3" t="s">
        <v>30</v>
      </c>
      <c r="C25" s="3" t="s">
        <v>31</v>
      </c>
      <c r="D25" s="3" t="s">
        <v>32</v>
      </c>
      <c r="E25" s="3" t="s">
        <v>33</v>
      </c>
      <c r="F25" s="3" t="s">
        <v>34</v>
      </c>
      <c r="G25" s="3" t="s">
        <v>35</v>
      </c>
    </row>
    <row r="26" spans="1:7" x14ac:dyDescent="0.2">
      <c r="A26" t="s">
        <v>36</v>
      </c>
      <c r="B26">
        <v>0.24267407407407393</v>
      </c>
      <c r="C26">
        <v>1</v>
      </c>
      <c r="D26">
        <v>0.24267407407407393</v>
      </c>
      <c r="E26">
        <v>12.982167896116559</v>
      </c>
      <c r="F26">
        <v>7.0335082092920986E-4</v>
      </c>
      <c r="G26">
        <v>4.0266314002642787</v>
      </c>
    </row>
    <row r="27" spans="1:7" x14ac:dyDescent="0.2">
      <c r="A27" t="s">
        <v>37</v>
      </c>
      <c r="B27">
        <v>0.97202962962962947</v>
      </c>
      <c r="C27">
        <v>52</v>
      </c>
      <c r="D27">
        <v>1.8692877492877489E-2</v>
      </c>
    </row>
    <row r="29" spans="1:7" ht="16" thickBot="1" x14ac:dyDescent="0.25">
      <c r="A29" s="2" t="s">
        <v>38</v>
      </c>
      <c r="B29" s="2">
        <v>1.2147037037037034</v>
      </c>
      <c r="C29" s="2">
        <v>53</v>
      </c>
      <c r="D29" s="2"/>
      <c r="E29" s="2"/>
      <c r="F29" s="2"/>
      <c r="G29" s="2"/>
    </row>
    <row r="32" spans="1:7" x14ac:dyDescent="0.2">
      <c r="A32" t="s">
        <v>19</v>
      </c>
    </row>
    <row r="33" spans="1:7" x14ac:dyDescent="0.2">
      <c r="A33" t="s">
        <v>16</v>
      </c>
    </row>
    <row r="34" spans="1:7" ht="16" thickBot="1" x14ac:dyDescent="0.25">
      <c r="A34" t="s">
        <v>20</v>
      </c>
    </row>
    <row r="35" spans="1:7" x14ac:dyDescent="0.2">
      <c r="A35" s="3" t="s">
        <v>21</v>
      </c>
      <c r="B35" s="3" t="s">
        <v>22</v>
      </c>
      <c r="C35" s="3" t="s">
        <v>23</v>
      </c>
      <c r="D35" s="3" t="s">
        <v>24</v>
      </c>
      <c r="E35" s="3" t="s">
        <v>25</v>
      </c>
    </row>
    <row r="36" spans="1:7" x14ac:dyDescent="0.2">
      <c r="A36" t="s">
        <v>26</v>
      </c>
      <c r="B36">
        <v>27</v>
      </c>
      <c r="C36">
        <v>32.970000000000006</v>
      </c>
      <c r="D36">
        <v>1.2211111111111113</v>
      </c>
      <c r="E36">
        <v>1.5541025641025642E-2</v>
      </c>
    </row>
    <row r="37" spans="1:7" ht="16" thickBot="1" x14ac:dyDescent="0.25">
      <c r="A37" s="2" t="s">
        <v>27</v>
      </c>
      <c r="B37" s="2">
        <v>32</v>
      </c>
      <c r="C37" s="2">
        <v>29.849999999999991</v>
      </c>
      <c r="D37" s="2">
        <v>0.93281249999999971</v>
      </c>
      <c r="E37" s="2">
        <v>1.8175705645161647E-2</v>
      </c>
    </row>
    <row r="40" spans="1:7" ht="16" thickBot="1" x14ac:dyDescent="0.25">
      <c r="A40" t="s">
        <v>28</v>
      </c>
    </row>
    <row r="41" spans="1:7" x14ac:dyDescent="0.2">
      <c r="A41" s="3" t="s">
        <v>29</v>
      </c>
      <c r="B41" s="3" t="s">
        <v>30</v>
      </c>
      <c r="C41" s="3" t="s">
        <v>31</v>
      </c>
      <c r="D41" s="3" t="s">
        <v>32</v>
      </c>
      <c r="E41" s="3" t="s">
        <v>33</v>
      </c>
      <c r="F41" s="3" t="s">
        <v>34</v>
      </c>
      <c r="G41" s="3" t="s">
        <v>35</v>
      </c>
    </row>
    <row r="42" spans="1:7" x14ac:dyDescent="0.2">
      <c r="A42" t="s">
        <v>36</v>
      </c>
      <c r="B42">
        <v>1.2171576447740113</v>
      </c>
      <c r="C42">
        <v>1</v>
      </c>
      <c r="D42">
        <v>1.2171576447740113</v>
      </c>
      <c r="E42">
        <v>71.707508747222434</v>
      </c>
      <c r="F42">
        <v>1.153898522047279E-11</v>
      </c>
      <c r="G42">
        <v>4.0098679156535457</v>
      </c>
    </row>
    <row r="43" spans="1:7" x14ac:dyDescent="0.2">
      <c r="A43" t="s">
        <v>37</v>
      </c>
      <c r="B43">
        <v>0.96751354166666659</v>
      </c>
      <c r="C43">
        <v>57</v>
      </c>
      <c r="D43">
        <v>1.697392178362573E-2</v>
      </c>
    </row>
    <row r="45" spans="1:7" ht="16" thickBot="1" x14ac:dyDescent="0.25">
      <c r="A45" s="2" t="s">
        <v>38</v>
      </c>
      <c r="B45" s="2">
        <v>2.1846711864406778</v>
      </c>
      <c r="C45" s="2">
        <v>58</v>
      </c>
      <c r="D45" s="2"/>
      <c r="E45" s="2"/>
      <c r="F45" s="2"/>
      <c r="G45" s="2"/>
    </row>
    <row r="48" spans="1:7" x14ac:dyDescent="0.2">
      <c r="A48" t="s">
        <v>19</v>
      </c>
    </row>
    <row r="49" spans="1:7" x14ac:dyDescent="0.2">
      <c r="A49" t="s">
        <v>17</v>
      </c>
    </row>
    <row r="50" spans="1:7" ht="16" thickBot="1" x14ac:dyDescent="0.25">
      <c r="A50" t="s">
        <v>20</v>
      </c>
    </row>
    <row r="51" spans="1:7" x14ac:dyDescent="0.2">
      <c r="A51" s="3" t="s">
        <v>21</v>
      </c>
      <c r="B51" s="3" t="s">
        <v>22</v>
      </c>
      <c r="C51" s="3" t="s">
        <v>23</v>
      </c>
      <c r="D51" s="3" t="s">
        <v>24</v>
      </c>
      <c r="E51" s="3" t="s">
        <v>25</v>
      </c>
    </row>
    <row r="52" spans="1:7" x14ac:dyDescent="0.2">
      <c r="A52" t="s">
        <v>26</v>
      </c>
      <c r="B52">
        <v>27</v>
      </c>
      <c r="C52">
        <v>32.970000000000006</v>
      </c>
      <c r="D52">
        <v>1.2211111111111113</v>
      </c>
      <c r="E52">
        <v>1.5541025641025642E-2</v>
      </c>
    </row>
    <row r="53" spans="1:7" ht="16" thickBot="1" x14ac:dyDescent="0.25">
      <c r="A53" s="2" t="s">
        <v>27</v>
      </c>
      <c r="B53" s="2">
        <v>31</v>
      </c>
      <c r="C53" s="2">
        <v>39.159999999999997</v>
      </c>
      <c r="D53" s="2">
        <v>1.2632258064516129</v>
      </c>
      <c r="E53" s="2">
        <v>1.1455913978494625E-2</v>
      </c>
    </row>
    <row r="56" spans="1:7" ht="16" thickBot="1" x14ac:dyDescent="0.25">
      <c r="A56" t="s">
        <v>28</v>
      </c>
    </row>
    <row r="57" spans="1:7" x14ac:dyDescent="0.2">
      <c r="A57" s="3" t="s">
        <v>29</v>
      </c>
      <c r="B57" s="3" t="s">
        <v>30</v>
      </c>
      <c r="C57" s="3" t="s">
        <v>31</v>
      </c>
      <c r="D57" s="3" t="s">
        <v>32</v>
      </c>
      <c r="E57" s="3" t="s">
        <v>33</v>
      </c>
      <c r="F57" s="3" t="s">
        <v>34</v>
      </c>
      <c r="G57" s="3" t="s">
        <v>35</v>
      </c>
    </row>
    <row r="58" spans="1:7" x14ac:dyDescent="0.2">
      <c r="A58" t="s">
        <v>36</v>
      </c>
      <c r="B58">
        <v>2.5595569150908215E-2</v>
      </c>
      <c r="C58">
        <v>1</v>
      </c>
      <c r="D58">
        <v>2.5595569150908215E-2</v>
      </c>
      <c r="E58">
        <v>1.9169016502387104</v>
      </c>
      <c r="F58">
        <v>0.17169081836795869</v>
      </c>
      <c r="G58">
        <v>4.0129733776501437</v>
      </c>
    </row>
    <row r="59" spans="1:7" x14ac:dyDescent="0.2">
      <c r="A59" t="s">
        <v>37</v>
      </c>
      <c r="B59">
        <v>0.74774408602150544</v>
      </c>
      <c r="C59">
        <v>56</v>
      </c>
      <c r="D59">
        <v>1.335257296466974E-2</v>
      </c>
    </row>
    <row r="61" spans="1:7" ht="16" thickBot="1" x14ac:dyDescent="0.25">
      <c r="A61" s="2" t="s">
        <v>38</v>
      </c>
      <c r="B61" s="2">
        <v>0.77333965517241365</v>
      </c>
      <c r="C61" s="2">
        <v>57</v>
      </c>
      <c r="D61" s="2"/>
      <c r="E61" s="2"/>
      <c r="F61" s="2"/>
      <c r="G61" s="2"/>
    </row>
    <row r="64" spans="1:7" x14ac:dyDescent="0.2">
      <c r="A64" t="s">
        <v>19</v>
      </c>
    </row>
    <row r="65" spans="1:7" x14ac:dyDescent="0.2">
      <c r="A65" t="s">
        <v>18</v>
      </c>
    </row>
    <row r="66" spans="1:7" ht="16" thickBot="1" x14ac:dyDescent="0.25">
      <c r="A66" t="s">
        <v>20</v>
      </c>
    </row>
    <row r="67" spans="1:7" x14ac:dyDescent="0.2">
      <c r="A67" s="3" t="s">
        <v>21</v>
      </c>
      <c r="B67" s="3" t="s">
        <v>22</v>
      </c>
      <c r="C67" s="3" t="s">
        <v>23</v>
      </c>
      <c r="D67" s="3" t="s">
        <v>24</v>
      </c>
      <c r="E67" s="3" t="s">
        <v>25</v>
      </c>
    </row>
    <row r="68" spans="1:7" x14ac:dyDescent="0.2">
      <c r="A68" t="s">
        <v>26</v>
      </c>
      <c r="B68">
        <v>27</v>
      </c>
      <c r="C68">
        <v>32.970000000000006</v>
      </c>
      <c r="D68">
        <v>1.2211111111111113</v>
      </c>
      <c r="E68">
        <v>1.5541025641025642E-2</v>
      </c>
    </row>
    <row r="69" spans="1:7" ht="16" thickBot="1" x14ac:dyDescent="0.25">
      <c r="A69" s="2" t="s">
        <v>27</v>
      </c>
      <c r="B69" s="2">
        <v>32</v>
      </c>
      <c r="C69" s="2">
        <v>30.58</v>
      </c>
      <c r="D69" s="2">
        <v>0.95562499999999995</v>
      </c>
      <c r="E69" s="2">
        <v>1.9780241935483941E-2</v>
      </c>
    </row>
    <row r="72" spans="1:7" ht="16" thickBot="1" x14ac:dyDescent="0.25">
      <c r="A72" t="s">
        <v>28</v>
      </c>
    </row>
    <row r="73" spans="1:7" x14ac:dyDescent="0.2">
      <c r="A73" s="3" t="s">
        <v>29</v>
      </c>
      <c r="B73" s="3" t="s">
        <v>30</v>
      </c>
      <c r="C73" s="3" t="s">
        <v>31</v>
      </c>
      <c r="D73" s="3" t="s">
        <v>32</v>
      </c>
      <c r="E73" s="3" t="s">
        <v>33</v>
      </c>
      <c r="F73" s="3" t="s">
        <v>34</v>
      </c>
      <c r="G73" s="3" t="s">
        <v>35</v>
      </c>
    </row>
    <row r="74" spans="1:7" x14ac:dyDescent="0.2">
      <c r="A74" t="s">
        <v>36</v>
      </c>
      <c r="B74">
        <v>1.0321560028248593</v>
      </c>
      <c r="C74">
        <v>1</v>
      </c>
      <c r="D74">
        <v>1.0321560028248593</v>
      </c>
      <c r="E74">
        <v>57.834997475410006</v>
      </c>
      <c r="F74">
        <v>3.1215676011463656E-10</v>
      </c>
      <c r="G74">
        <v>4.0098679156535457</v>
      </c>
    </row>
    <row r="75" spans="1:7" x14ac:dyDescent="0.2">
      <c r="A75" t="s">
        <v>37</v>
      </c>
      <c r="B75">
        <v>1.0172541666666668</v>
      </c>
      <c r="C75">
        <v>57</v>
      </c>
      <c r="D75">
        <v>1.7846564327485381E-2</v>
      </c>
    </row>
    <row r="77" spans="1:7" ht="16" thickBot="1" x14ac:dyDescent="0.25">
      <c r="A77" s="2" t="s">
        <v>38</v>
      </c>
      <c r="B77" s="2">
        <v>2.0494101694915261</v>
      </c>
      <c r="C77" s="2">
        <v>58</v>
      </c>
      <c r="D77" s="2"/>
      <c r="E77" s="2"/>
      <c r="F77" s="2"/>
      <c r="G77" s="2"/>
    </row>
    <row r="81" customFormat="1" x14ac:dyDescent="0.2"/>
    <row r="82" customFormat="1" x14ac:dyDescent="0.2"/>
    <row r="8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topLeftCell="A72" workbookViewId="0">
      <selection activeCell="A104" sqref="A104:G117"/>
    </sheetView>
  </sheetViews>
  <sheetFormatPr baseColWidth="10" defaultColWidth="10.83203125" defaultRowHeight="15" x14ac:dyDescent="0.2"/>
  <cols>
    <col min="1" max="5" width="10.83203125" style="5"/>
    <col min="7" max="7" width="10.83203125" style="5"/>
    <col min="9" max="9" width="43.33203125" customWidth="1"/>
  </cols>
  <sheetData>
    <row r="1" spans="1:9" x14ac:dyDescent="0.2">
      <c r="A1" s="5" t="s">
        <v>48</v>
      </c>
    </row>
    <row r="2" spans="1:9" x14ac:dyDescent="0.2">
      <c r="A2" t="s">
        <v>19</v>
      </c>
      <c r="B2"/>
      <c r="C2"/>
      <c r="D2"/>
      <c r="E2"/>
      <c r="G2"/>
    </row>
    <row r="3" spans="1:9" x14ac:dyDescent="0.2">
      <c r="A3"/>
      <c r="B3"/>
      <c r="C3"/>
      <c r="D3"/>
      <c r="E3"/>
      <c r="G3"/>
      <c r="I3" s="4" t="s">
        <v>41</v>
      </c>
    </row>
    <row r="4" spans="1:9" ht="16" thickBot="1" x14ac:dyDescent="0.25">
      <c r="A4" t="s">
        <v>20</v>
      </c>
      <c r="B4"/>
      <c r="C4"/>
      <c r="D4"/>
      <c r="E4"/>
      <c r="G4"/>
    </row>
    <row r="5" spans="1:9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G5"/>
    </row>
    <row r="6" spans="1:9" x14ac:dyDescent="0.2">
      <c r="A6" t="s">
        <v>26</v>
      </c>
      <c r="B6">
        <v>26</v>
      </c>
      <c r="C6">
        <v>344.45534959561462</v>
      </c>
      <c r="D6">
        <v>13.248282676754409</v>
      </c>
      <c r="E6">
        <v>1.715016738994718</v>
      </c>
      <c r="G6"/>
    </row>
    <row r="7" spans="1:9" ht="16" thickBot="1" x14ac:dyDescent="0.25">
      <c r="A7" s="2" t="s">
        <v>27</v>
      </c>
      <c r="B7" s="2">
        <v>25</v>
      </c>
      <c r="C7" s="2">
        <v>320.84047726426957</v>
      </c>
      <c r="D7" s="2">
        <v>12.833619090570783</v>
      </c>
      <c r="E7" s="2">
        <v>4.4501751219668604</v>
      </c>
      <c r="G7"/>
    </row>
    <row r="8" spans="1:9" x14ac:dyDescent="0.2">
      <c r="A8"/>
      <c r="B8"/>
      <c r="C8"/>
      <c r="D8"/>
      <c r="E8"/>
      <c r="G8"/>
    </row>
    <row r="9" spans="1:9" x14ac:dyDescent="0.2">
      <c r="A9"/>
      <c r="B9"/>
      <c r="C9"/>
      <c r="D9"/>
      <c r="E9"/>
      <c r="G9"/>
    </row>
    <row r="10" spans="1:9" ht="16" thickBot="1" x14ac:dyDescent="0.25">
      <c r="A10" t="s">
        <v>28</v>
      </c>
      <c r="B10"/>
      <c r="C10"/>
      <c r="D10"/>
      <c r="E10"/>
      <c r="G10"/>
    </row>
    <row r="11" spans="1:9" x14ac:dyDescent="0.2">
      <c r="A11" s="3" t="s">
        <v>29</v>
      </c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  <c r="G11" s="3" t="s">
        <v>35</v>
      </c>
    </row>
    <row r="12" spans="1:9" x14ac:dyDescent="0.2">
      <c r="A12" t="s">
        <v>36</v>
      </c>
      <c r="B12">
        <v>2.1914672217515943</v>
      </c>
      <c r="C12">
        <v>1</v>
      </c>
      <c r="D12">
        <v>2.1914672217515943</v>
      </c>
      <c r="E12">
        <v>0.71741158121569915</v>
      </c>
      <c r="F12">
        <v>0.40111229330161069</v>
      </c>
      <c r="G12">
        <v>4.0383926336830385</v>
      </c>
    </row>
    <row r="13" spans="1:9" x14ac:dyDescent="0.2">
      <c r="A13" t="s">
        <v>37</v>
      </c>
      <c r="B13">
        <v>149.67962140207263</v>
      </c>
      <c r="C13">
        <v>49</v>
      </c>
      <c r="D13">
        <v>3.0546861510627066</v>
      </c>
      <c r="E13"/>
      <c r="G13"/>
    </row>
    <row r="14" spans="1:9" x14ac:dyDescent="0.2">
      <c r="A14"/>
      <c r="B14"/>
      <c r="C14"/>
      <c r="D14"/>
      <c r="E14"/>
      <c r="G14"/>
    </row>
    <row r="15" spans="1:9" ht="16" thickBot="1" x14ac:dyDescent="0.25">
      <c r="A15" s="2" t="s">
        <v>38</v>
      </c>
      <c r="B15" s="2">
        <v>151.87108862382422</v>
      </c>
      <c r="C15" s="2">
        <v>50</v>
      </c>
      <c r="D15" s="2"/>
      <c r="E15" s="2"/>
      <c r="F15" s="2"/>
      <c r="G15" s="2"/>
    </row>
    <row r="18" spans="1:7" x14ac:dyDescent="0.2">
      <c r="A18" s="6" t="s">
        <v>14</v>
      </c>
    </row>
    <row r="19" spans="1:7" x14ac:dyDescent="0.2">
      <c r="A19" s="5" t="s">
        <v>19</v>
      </c>
    </row>
    <row r="21" spans="1:7" ht="16" thickBot="1" x14ac:dyDescent="0.25">
      <c r="A21" s="5" t="s">
        <v>20</v>
      </c>
    </row>
    <row r="22" spans="1:7" x14ac:dyDescent="0.2">
      <c r="A22" s="7" t="s">
        <v>21</v>
      </c>
      <c r="B22" s="7" t="s">
        <v>22</v>
      </c>
      <c r="C22" s="7" t="s">
        <v>23</v>
      </c>
      <c r="D22" s="7" t="s">
        <v>24</v>
      </c>
      <c r="E22" s="7" t="s">
        <v>25</v>
      </c>
    </row>
    <row r="23" spans="1:7" x14ac:dyDescent="0.2">
      <c r="A23" s="5" t="s">
        <v>26</v>
      </c>
      <c r="B23" s="5">
        <v>30</v>
      </c>
      <c r="C23" s="5">
        <v>196.86572737187552</v>
      </c>
      <c r="D23" s="5">
        <v>6.5621909123958506</v>
      </c>
      <c r="E23" s="5">
        <v>1.3782518648871749</v>
      </c>
    </row>
    <row r="24" spans="1:7" ht="16" thickBot="1" x14ac:dyDescent="0.25">
      <c r="A24" s="8" t="s">
        <v>27</v>
      </c>
      <c r="B24" s="8">
        <v>29</v>
      </c>
      <c r="C24" s="8">
        <v>293.48139324542024</v>
      </c>
      <c r="D24" s="8">
        <v>10.120048042945525</v>
      </c>
      <c r="E24" s="8">
        <v>4.1757372572065732</v>
      </c>
    </row>
    <row r="27" spans="1:7" ht="16" thickBot="1" x14ac:dyDescent="0.25">
      <c r="A27" s="5" t="s">
        <v>28</v>
      </c>
    </row>
    <row r="28" spans="1:7" x14ac:dyDescent="0.2">
      <c r="A28" s="7" t="s">
        <v>29</v>
      </c>
      <c r="B28" s="7" t="s">
        <v>30</v>
      </c>
      <c r="C28" s="7" t="s">
        <v>31</v>
      </c>
      <c r="D28" s="7" t="s">
        <v>32</v>
      </c>
      <c r="E28" s="7" t="s">
        <v>33</v>
      </c>
      <c r="F28" s="3" t="s">
        <v>34</v>
      </c>
      <c r="G28" s="7" t="s">
        <v>35</v>
      </c>
    </row>
    <row r="29" spans="1:7" x14ac:dyDescent="0.2">
      <c r="A29" s="5" t="s">
        <v>36</v>
      </c>
      <c r="B29" s="5">
        <v>186.65698651560632</v>
      </c>
      <c r="C29" s="5">
        <v>1</v>
      </c>
      <c r="D29" s="5">
        <v>186.65698651560632</v>
      </c>
      <c r="E29" s="5">
        <v>67.814722457413723</v>
      </c>
      <c r="F29" s="4">
        <v>2.801808460561137E-11</v>
      </c>
      <c r="G29" s="5">
        <v>4.0098679156535457</v>
      </c>
    </row>
    <row r="30" spans="1:7" x14ac:dyDescent="0.2">
      <c r="A30" s="5" t="s">
        <v>37</v>
      </c>
      <c r="B30" s="5">
        <v>156.88994728351088</v>
      </c>
      <c r="C30" s="5">
        <v>57</v>
      </c>
      <c r="D30" s="5">
        <v>2.7524552155001909</v>
      </c>
    </row>
    <row r="32" spans="1:7" ht="16" thickBot="1" x14ac:dyDescent="0.25">
      <c r="A32" s="8" t="s">
        <v>38</v>
      </c>
      <c r="B32" s="8">
        <v>343.5469337991172</v>
      </c>
      <c r="C32" s="8">
        <v>58</v>
      </c>
      <c r="D32" s="8"/>
      <c r="E32" s="8"/>
      <c r="F32" s="2"/>
      <c r="G32" s="8"/>
    </row>
    <row r="35" spans="1:7" x14ac:dyDescent="0.2">
      <c r="A35" s="6" t="s">
        <v>15</v>
      </c>
    </row>
    <row r="36" spans="1:7" x14ac:dyDescent="0.2">
      <c r="A36" s="5" t="s">
        <v>19</v>
      </c>
    </row>
    <row r="38" spans="1:7" ht="16" thickBot="1" x14ac:dyDescent="0.25">
      <c r="A38" s="5" t="s">
        <v>20</v>
      </c>
    </row>
    <row r="39" spans="1:7" x14ac:dyDescent="0.2">
      <c r="A39" s="7" t="s">
        <v>21</v>
      </c>
      <c r="B39" s="7" t="s">
        <v>22</v>
      </c>
      <c r="C39" s="7" t="s">
        <v>23</v>
      </c>
      <c r="D39" s="7" t="s">
        <v>24</v>
      </c>
      <c r="E39" s="7" t="s">
        <v>25</v>
      </c>
    </row>
    <row r="40" spans="1:7" x14ac:dyDescent="0.2">
      <c r="A40" s="5" t="s">
        <v>26</v>
      </c>
      <c r="B40" s="5">
        <v>32</v>
      </c>
      <c r="C40" s="5">
        <v>258.99254230094726</v>
      </c>
      <c r="D40" s="5">
        <v>8.093516946904602</v>
      </c>
      <c r="E40" s="5">
        <v>3.1822870025571173</v>
      </c>
    </row>
    <row r="41" spans="1:7" ht="16" thickBot="1" x14ac:dyDescent="0.25">
      <c r="A41" s="8" t="s">
        <v>27</v>
      </c>
      <c r="B41" s="8">
        <v>34</v>
      </c>
      <c r="C41" s="8">
        <v>356.3108604205143</v>
      </c>
      <c r="D41" s="8">
        <v>10.479731188838656</v>
      </c>
      <c r="E41" s="8">
        <v>4.3216848321590353</v>
      </c>
    </row>
    <row r="44" spans="1:7" ht="16" thickBot="1" x14ac:dyDescent="0.25">
      <c r="A44" s="5" t="s">
        <v>28</v>
      </c>
    </row>
    <row r="45" spans="1:7" x14ac:dyDescent="0.2">
      <c r="A45" s="7" t="s">
        <v>29</v>
      </c>
      <c r="B45" s="7" t="s">
        <v>30</v>
      </c>
      <c r="C45" s="7" t="s">
        <v>31</v>
      </c>
      <c r="D45" s="7" t="s">
        <v>32</v>
      </c>
      <c r="E45" s="7" t="s">
        <v>33</v>
      </c>
      <c r="F45" s="3" t="s">
        <v>34</v>
      </c>
      <c r="G45" s="7" t="s">
        <v>35</v>
      </c>
    </row>
    <row r="46" spans="1:7" x14ac:dyDescent="0.2">
      <c r="A46" s="5" t="s">
        <v>36</v>
      </c>
      <c r="B46" s="5">
        <v>93.865030732558751</v>
      </c>
      <c r="C46" s="5">
        <v>1</v>
      </c>
      <c r="D46" s="5">
        <v>93.865030732558751</v>
      </c>
      <c r="E46" s="5">
        <v>24.899279647287504</v>
      </c>
      <c r="F46" s="4">
        <v>4.9087353230158696E-6</v>
      </c>
      <c r="G46" s="5">
        <v>3.9909237717402912</v>
      </c>
    </row>
    <row r="47" spans="1:7" x14ac:dyDescent="0.2">
      <c r="A47" s="5" t="s">
        <v>37</v>
      </c>
      <c r="B47" s="5">
        <v>241.26649654052119</v>
      </c>
      <c r="C47" s="5">
        <v>64</v>
      </c>
      <c r="D47" s="5">
        <v>3.7697890084456436</v>
      </c>
    </row>
    <row r="49" spans="1:7" ht="16" thickBot="1" x14ac:dyDescent="0.25">
      <c r="A49" s="8" t="s">
        <v>38</v>
      </c>
      <c r="B49" s="8">
        <v>335.13152727307994</v>
      </c>
      <c r="C49" s="8">
        <v>65</v>
      </c>
      <c r="D49" s="8"/>
      <c r="E49" s="8"/>
      <c r="F49" s="2"/>
      <c r="G49" s="8"/>
    </row>
    <row r="52" spans="1:7" x14ac:dyDescent="0.2">
      <c r="A52" s="6" t="s">
        <v>16</v>
      </c>
    </row>
    <row r="53" spans="1:7" x14ac:dyDescent="0.2">
      <c r="A53" s="5" t="s">
        <v>19</v>
      </c>
    </row>
    <row r="55" spans="1:7" ht="16" thickBot="1" x14ac:dyDescent="0.25">
      <c r="A55" s="5" t="s">
        <v>20</v>
      </c>
    </row>
    <row r="56" spans="1:7" x14ac:dyDescent="0.2">
      <c r="A56" s="7" t="s">
        <v>21</v>
      </c>
      <c r="B56" s="7" t="s">
        <v>22</v>
      </c>
      <c r="C56" s="7" t="s">
        <v>23</v>
      </c>
      <c r="D56" s="7" t="s">
        <v>24</v>
      </c>
      <c r="E56" s="7" t="s">
        <v>25</v>
      </c>
    </row>
    <row r="57" spans="1:7" x14ac:dyDescent="0.2">
      <c r="A57" s="5" t="s">
        <v>26</v>
      </c>
      <c r="B57" s="5">
        <v>34</v>
      </c>
      <c r="C57" s="5">
        <v>282.45784078280013</v>
      </c>
      <c r="D57" s="5">
        <v>8.3075835524352986</v>
      </c>
      <c r="E57" s="5">
        <v>2.1720340376137397</v>
      </c>
    </row>
    <row r="58" spans="1:7" ht="16" thickBot="1" x14ac:dyDescent="0.25">
      <c r="A58" s="8" t="s">
        <v>27</v>
      </c>
      <c r="B58" s="8">
        <v>35</v>
      </c>
      <c r="C58" s="8">
        <v>302.74057013921862</v>
      </c>
      <c r="D58" s="8">
        <v>8.649730575406247</v>
      </c>
      <c r="E58" s="8">
        <v>3.4359158935265253</v>
      </c>
    </row>
    <row r="61" spans="1:7" ht="16" thickBot="1" x14ac:dyDescent="0.25">
      <c r="A61" s="5" t="s">
        <v>28</v>
      </c>
    </row>
    <row r="62" spans="1:7" x14ac:dyDescent="0.2">
      <c r="A62" s="7" t="s">
        <v>29</v>
      </c>
      <c r="B62" s="7" t="s">
        <v>30</v>
      </c>
      <c r="C62" s="7" t="s">
        <v>31</v>
      </c>
      <c r="D62" s="7" t="s">
        <v>32</v>
      </c>
      <c r="E62" s="7" t="s">
        <v>33</v>
      </c>
      <c r="F62" s="3" t="s">
        <v>34</v>
      </c>
      <c r="G62" s="7" t="s">
        <v>35</v>
      </c>
    </row>
    <row r="63" spans="1:7" x14ac:dyDescent="0.2">
      <c r="A63" s="5" t="s">
        <v>36</v>
      </c>
      <c r="B63" s="5">
        <v>2.0189399498576392</v>
      </c>
      <c r="C63" s="5">
        <v>1</v>
      </c>
      <c r="D63" s="5">
        <v>2.0189399498576392</v>
      </c>
      <c r="E63" s="5">
        <v>0.71761391347521952</v>
      </c>
      <c r="F63" s="4">
        <v>0.39994356302471978</v>
      </c>
      <c r="G63" s="5">
        <v>3.9840493493387732</v>
      </c>
    </row>
    <row r="64" spans="1:7" x14ac:dyDescent="0.2">
      <c r="A64" s="5" t="s">
        <v>37</v>
      </c>
      <c r="B64" s="5">
        <v>188.49826362115664</v>
      </c>
      <c r="C64" s="5">
        <v>67</v>
      </c>
      <c r="D64" s="5">
        <v>2.8134069197187559</v>
      </c>
    </row>
    <row r="66" spans="1:7" ht="16" thickBot="1" x14ac:dyDescent="0.25">
      <c r="A66" s="8" t="s">
        <v>38</v>
      </c>
      <c r="B66" s="8">
        <v>190.51720357101428</v>
      </c>
      <c r="C66" s="8">
        <v>68</v>
      </c>
      <c r="D66" s="8"/>
      <c r="E66" s="8"/>
      <c r="F66" s="2"/>
      <c r="G66" s="8"/>
    </row>
    <row r="69" spans="1:7" x14ac:dyDescent="0.2">
      <c r="A69" s="6" t="s">
        <v>39</v>
      </c>
    </row>
    <row r="70" spans="1:7" x14ac:dyDescent="0.2">
      <c r="A70" s="5" t="s">
        <v>19</v>
      </c>
    </row>
    <row r="72" spans="1:7" ht="16" thickBot="1" x14ac:dyDescent="0.25">
      <c r="A72" s="5" t="s">
        <v>20</v>
      </c>
    </row>
    <row r="73" spans="1:7" x14ac:dyDescent="0.2">
      <c r="A73" s="7" t="s">
        <v>21</v>
      </c>
      <c r="B73" s="7" t="s">
        <v>22</v>
      </c>
      <c r="C73" s="7" t="s">
        <v>23</v>
      </c>
      <c r="D73" s="7" t="s">
        <v>24</v>
      </c>
      <c r="E73" s="7" t="s">
        <v>25</v>
      </c>
    </row>
    <row r="74" spans="1:7" x14ac:dyDescent="0.2">
      <c r="A74" s="5" t="s">
        <v>26</v>
      </c>
      <c r="B74" s="5">
        <v>32</v>
      </c>
      <c r="C74" s="5">
        <v>356.45566134740557</v>
      </c>
      <c r="D74" s="5">
        <v>11.139239417106424</v>
      </c>
      <c r="E74" s="5">
        <v>4.2239723171311754</v>
      </c>
    </row>
    <row r="75" spans="1:7" ht="16" thickBot="1" x14ac:dyDescent="0.25">
      <c r="A75" s="8" t="s">
        <v>27</v>
      </c>
      <c r="B75" s="8">
        <v>34</v>
      </c>
      <c r="C75" s="8">
        <v>439.41414681687809</v>
      </c>
      <c r="D75" s="8">
        <v>12.923945494614062</v>
      </c>
      <c r="E75" s="8">
        <v>5.2248868986628647</v>
      </c>
    </row>
    <row r="78" spans="1:7" ht="16" thickBot="1" x14ac:dyDescent="0.25">
      <c r="A78" s="5" t="s">
        <v>28</v>
      </c>
    </row>
    <row r="79" spans="1:7" x14ac:dyDescent="0.2">
      <c r="A79" s="7" t="s">
        <v>29</v>
      </c>
      <c r="B79" s="7" t="s">
        <v>30</v>
      </c>
      <c r="C79" s="7" t="s">
        <v>31</v>
      </c>
      <c r="D79" s="7" t="s">
        <v>32</v>
      </c>
      <c r="E79" s="7" t="s">
        <v>33</v>
      </c>
      <c r="F79" s="3" t="s">
        <v>34</v>
      </c>
      <c r="G79" s="7" t="s">
        <v>35</v>
      </c>
    </row>
    <row r="80" spans="1:7" x14ac:dyDescent="0.2">
      <c r="A80" s="5" t="s">
        <v>36</v>
      </c>
      <c r="B80" s="5">
        <v>52.5071401818916</v>
      </c>
      <c r="C80" s="5">
        <v>1</v>
      </c>
      <c r="D80" s="5">
        <v>52.5071401818916</v>
      </c>
      <c r="E80" s="5">
        <v>11.077294720644325</v>
      </c>
      <c r="F80" s="4">
        <v>1.4522758532751494E-3</v>
      </c>
      <c r="G80" s="5">
        <v>3.9909237717402912</v>
      </c>
    </row>
    <row r="81" spans="1:7" x14ac:dyDescent="0.2">
      <c r="A81" s="5" t="s">
        <v>37</v>
      </c>
      <c r="B81" s="5">
        <v>303.36440948693991</v>
      </c>
      <c r="C81" s="5">
        <v>64</v>
      </c>
      <c r="D81" s="5">
        <v>4.740068898233436</v>
      </c>
    </row>
    <row r="83" spans="1:7" ht="16" thickBot="1" x14ac:dyDescent="0.25">
      <c r="A83" s="8" t="s">
        <v>38</v>
      </c>
      <c r="B83" s="8">
        <v>355.87154966883151</v>
      </c>
      <c r="C83" s="8">
        <v>65</v>
      </c>
      <c r="D83" s="8"/>
      <c r="E83" s="8"/>
      <c r="F83" s="2"/>
      <c r="G83" s="8"/>
    </row>
    <row r="87" spans="1:7" x14ac:dyDescent="0.2">
      <c r="A87" s="6" t="s">
        <v>40</v>
      </c>
    </row>
    <row r="88" spans="1:7" x14ac:dyDescent="0.2">
      <c r="A88" s="5" t="s">
        <v>19</v>
      </c>
    </row>
    <row r="90" spans="1:7" ht="16" thickBot="1" x14ac:dyDescent="0.25">
      <c r="A90" s="5" t="s">
        <v>20</v>
      </c>
    </row>
    <row r="91" spans="1:7" x14ac:dyDescent="0.2">
      <c r="A91" s="7" t="s">
        <v>21</v>
      </c>
      <c r="B91" s="7" t="s">
        <v>22</v>
      </c>
      <c r="C91" s="7" t="s">
        <v>23</v>
      </c>
      <c r="D91" s="7" t="s">
        <v>24</v>
      </c>
      <c r="E91" s="7" t="s">
        <v>25</v>
      </c>
    </row>
    <row r="92" spans="1:7" x14ac:dyDescent="0.2">
      <c r="A92" s="5" t="s">
        <v>26</v>
      </c>
      <c r="B92" s="5">
        <v>30</v>
      </c>
      <c r="C92" s="5">
        <v>180.52660097700038</v>
      </c>
      <c r="D92" s="5">
        <v>6.0175533659000129</v>
      </c>
      <c r="E92" s="5">
        <v>1.3043986431949821</v>
      </c>
    </row>
    <row r="93" spans="1:7" ht="16" thickBot="1" x14ac:dyDescent="0.25">
      <c r="A93" s="8" t="s">
        <v>27</v>
      </c>
      <c r="B93" s="8">
        <v>35</v>
      </c>
      <c r="C93" s="8">
        <v>257.67705241933641</v>
      </c>
      <c r="D93" s="8">
        <v>7.3622014976953256</v>
      </c>
      <c r="E93" s="8">
        <v>1.7129475087921799</v>
      </c>
    </row>
    <row r="96" spans="1:7" ht="16" thickBot="1" x14ac:dyDescent="0.25">
      <c r="A96" s="5" t="s">
        <v>28</v>
      </c>
    </row>
    <row r="97" spans="1:7" x14ac:dyDescent="0.2">
      <c r="A97" s="7" t="s">
        <v>29</v>
      </c>
      <c r="B97" s="7" t="s">
        <v>30</v>
      </c>
      <c r="C97" s="7" t="s">
        <v>31</v>
      </c>
      <c r="D97" s="7" t="s">
        <v>32</v>
      </c>
      <c r="E97" s="7" t="s">
        <v>33</v>
      </c>
      <c r="F97" s="3" t="s">
        <v>34</v>
      </c>
      <c r="G97" s="7" t="s">
        <v>35</v>
      </c>
    </row>
    <row r="98" spans="1:7" x14ac:dyDescent="0.2">
      <c r="A98" s="5" t="s">
        <v>36</v>
      </c>
      <c r="B98" s="5">
        <v>29.207423511656344</v>
      </c>
      <c r="C98" s="5">
        <v>1</v>
      </c>
      <c r="D98" s="5">
        <v>29.207423511656344</v>
      </c>
      <c r="E98" s="5">
        <v>19.153849071739046</v>
      </c>
      <c r="F98" s="4">
        <v>4.6281393782429299E-2</v>
      </c>
      <c r="G98" s="5">
        <v>3.9933649238820905</v>
      </c>
    </row>
    <row r="99" spans="1:7" x14ac:dyDescent="0.2">
      <c r="A99" s="5" t="s">
        <v>37</v>
      </c>
      <c r="B99" s="5">
        <v>96.067775951587549</v>
      </c>
      <c r="C99" s="5">
        <v>63</v>
      </c>
      <c r="D99" s="5">
        <v>1.5248853325648817</v>
      </c>
    </row>
    <row r="101" spans="1:7" ht="16" thickBot="1" x14ac:dyDescent="0.25">
      <c r="A101" s="8" t="s">
        <v>38</v>
      </c>
      <c r="B101" s="8">
        <v>125.27519946324389</v>
      </c>
      <c r="C101" s="8">
        <v>64</v>
      </c>
      <c r="D101" s="8"/>
      <c r="E101" s="8"/>
      <c r="F101" s="2"/>
      <c r="G10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0307-6C8E-A34F-9571-F2B0BD0D179A}">
  <dimension ref="A1:G82"/>
  <sheetViews>
    <sheetView topLeftCell="A16" workbookViewId="0">
      <selection activeCell="D24" sqref="A1:XFD1048576"/>
    </sheetView>
  </sheetViews>
  <sheetFormatPr baseColWidth="10" defaultRowHeight="15" x14ac:dyDescent="0.2"/>
  <sheetData>
    <row r="1" spans="1:7" x14ac:dyDescent="0.2">
      <c r="A1" t="s">
        <v>19</v>
      </c>
    </row>
    <row r="2" spans="1:7" x14ac:dyDescent="0.2">
      <c r="A2" t="s">
        <v>14</v>
      </c>
    </row>
    <row r="3" spans="1:7" ht="16" thickBot="1" x14ac:dyDescent="0.25">
      <c r="A3" t="s">
        <v>20</v>
      </c>
    </row>
    <row r="4" spans="1:7" x14ac:dyDescent="0.2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7" x14ac:dyDescent="0.2">
      <c r="A5" t="s">
        <v>26</v>
      </c>
      <c r="B5">
        <v>27</v>
      </c>
      <c r="C5">
        <v>197.18586206896546</v>
      </c>
      <c r="D5">
        <v>7.3031800766283501</v>
      </c>
      <c r="E5">
        <v>1.7229717948717962</v>
      </c>
    </row>
    <row r="6" spans="1:7" ht="16" thickBot="1" x14ac:dyDescent="0.25">
      <c r="A6" s="2" t="s">
        <v>27</v>
      </c>
      <c r="B6" s="2">
        <v>33</v>
      </c>
      <c r="C6" s="2">
        <v>167.28793103448274</v>
      </c>
      <c r="D6" s="2">
        <v>5.0693312434691737</v>
      </c>
      <c r="E6" s="2">
        <v>2.4544257575757591</v>
      </c>
    </row>
    <row r="9" spans="1:7" ht="16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35</v>
      </c>
    </row>
    <row r="11" spans="1:7" x14ac:dyDescent="0.2">
      <c r="A11" t="s">
        <v>36</v>
      </c>
      <c r="B11">
        <v>16.167415773877195</v>
      </c>
      <c r="C11">
        <v>1</v>
      </c>
      <c r="D11">
        <v>16.167415773877195</v>
      </c>
      <c r="E11">
        <v>5.1236566642247325</v>
      </c>
      <c r="F11">
        <v>2.788645316950273E-2</v>
      </c>
      <c r="G11">
        <v>4.030392594835547</v>
      </c>
    </row>
    <row r="12" spans="1:7" x14ac:dyDescent="0.2">
      <c r="A12" t="s">
        <v>37</v>
      </c>
      <c r="B12">
        <v>160.92768475783475</v>
      </c>
      <c r="C12">
        <v>51</v>
      </c>
      <c r="D12">
        <v>3.1554447991732304</v>
      </c>
    </row>
    <row r="14" spans="1:7" ht="16" thickBot="1" x14ac:dyDescent="0.25">
      <c r="A14" s="2" t="s">
        <v>38</v>
      </c>
      <c r="B14" s="2">
        <v>177.09510053171195</v>
      </c>
      <c r="C14" s="2">
        <v>52</v>
      </c>
      <c r="D14" s="2"/>
      <c r="E14" s="2"/>
      <c r="F14" s="2"/>
      <c r="G14" s="2"/>
    </row>
    <row r="18" spans="1:7" x14ac:dyDescent="0.2">
      <c r="A18" t="s">
        <v>19</v>
      </c>
    </row>
    <row r="19" spans="1:7" x14ac:dyDescent="0.2">
      <c r="A19" t="s">
        <v>15</v>
      </c>
    </row>
    <row r="20" spans="1:7" ht="16" thickBot="1" x14ac:dyDescent="0.25">
      <c r="A20" t="s">
        <v>20</v>
      </c>
    </row>
    <row r="21" spans="1:7" x14ac:dyDescent="0.2">
      <c r="A21" s="3" t="s">
        <v>21</v>
      </c>
      <c r="B21" s="3" t="s">
        <v>22</v>
      </c>
      <c r="C21" s="3" t="s">
        <v>23</v>
      </c>
      <c r="D21" s="3" t="s">
        <v>24</v>
      </c>
      <c r="E21" s="3" t="s">
        <v>25</v>
      </c>
    </row>
    <row r="22" spans="1:7" x14ac:dyDescent="0.2">
      <c r="A22" t="s">
        <v>26</v>
      </c>
      <c r="B22">
        <v>27</v>
      </c>
      <c r="C22">
        <v>197.18586206896546</v>
      </c>
      <c r="D22">
        <v>7.3031800766283501</v>
      </c>
      <c r="E22">
        <v>1.7229717948717962</v>
      </c>
    </row>
    <row r="23" spans="1:7" ht="16" thickBot="1" x14ac:dyDescent="0.25">
      <c r="A23" s="2" t="s">
        <v>27</v>
      </c>
      <c r="B23" s="2">
        <v>33</v>
      </c>
      <c r="C23" s="2">
        <v>167.28793103448274</v>
      </c>
      <c r="D23" s="2">
        <v>5.6693312434691698</v>
      </c>
      <c r="E23" s="2">
        <v>2.4544257575757591</v>
      </c>
    </row>
    <row r="26" spans="1:7" ht="16" thickBot="1" x14ac:dyDescent="0.25">
      <c r="A26" t="s">
        <v>28</v>
      </c>
    </row>
    <row r="27" spans="1:7" x14ac:dyDescent="0.2">
      <c r="A27" s="3" t="s">
        <v>29</v>
      </c>
      <c r="B27" s="3" t="s">
        <v>30</v>
      </c>
      <c r="C27" s="3" t="s">
        <v>31</v>
      </c>
      <c r="D27" s="3" t="s">
        <v>32</v>
      </c>
      <c r="E27" s="3" t="s">
        <v>33</v>
      </c>
      <c r="F27" s="3" t="s">
        <v>34</v>
      </c>
      <c r="G27" s="3" t="s">
        <v>35</v>
      </c>
    </row>
    <row r="28" spans="1:7" x14ac:dyDescent="0.2">
      <c r="A28" t="s">
        <v>36</v>
      </c>
      <c r="B28">
        <v>28.698055588673611</v>
      </c>
      <c r="C28">
        <v>1</v>
      </c>
      <c r="D28">
        <v>28.698055588673611</v>
      </c>
      <c r="E28">
        <v>8.5543741517269698</v>
      </c>
      <c r="F28">
        <v>4.9686053316402599E-2</v>
      </c>
      <c r="G28">
        <v>4.0129733776501437</v>
      </c>
    </row>
    <row r="29" spans="1:7" x14ac:dyDescent="0.2">
      <c r="A29" t="s">
        <v>37</v>
      </c>
      <c r="B29">
        <v>187.86776033653848</v>
      </c>
      <c r="C29">
        <v>56</v>
      </c>
      <c r="D29">
        <v>3.3547814345810445</v>
      </c>
    </row>
    <row r="31" spans="1:7" ht="16" thickBot="1" x14ac:dyDescent="0.25">
      <c r="A31" s="2" t="s">
        <v>38</v>
      </c>
      <c r="B31" s="2">
        <v>216.56581592521209</v>
      </c>
      <c r="C31" s="2">
        <v>57</v>
      </c>
      <c r="D31" s="2"/>
      <c r="E31" s="2"/>
      <c r="F31" s="2"/>
      <c r="G31" s="2"/>
    </row>
    <row r="36" spans="1:7" x14ac:dyDescent="0.2">
      <c r="A36" t="s">
        <v>19</v>
      </c>
    </row>
    <row r="37" spans="1:7" x14ac:dyDescent="0.2">
      <c r="A37" t="s">
        <v>16</v>
      </c>
    </row>
    <row r="38" spans="1:7" ht="16" thickBot="1" x14ac:dyDescent="0.25">
      <c r="A38" t="s">
        <v>20</v>
      </c>
    </row>
    <row r="39" spans="1:7" x14ac:dyDescent="0.2">
      <c r="A39" s="3" t="s">
        <v>21</v>
      </c>
      <c r="B39" s="3" t="s">
        <v>22</v>
      </c>
      <c r="C39" s="3" t="s">
        <v>23</v>
      </c>
      <c r="D39" s="3" t="s">
        <v>24</v>
      </c>
      <c r="E39" s="3" t="s">
        <v>25</v>
      </c>
    </row>
    <row r="40" spans="1:7" x14ac:dyDescent="0.2">
      <c r="A40" t="s">
        <v>26</v>
      </c>
      <c r="B40">
        <v>27</v>
      </c>
      <c r="C40">
        <v>197.18586206896546</v>
      </c>
      <c r="D40">
        <v>7.3031800766283501</v>
      </c>
      <c r="E40">
        <v>1.7229717948717962</v>
      </c>
    </row>
    <row r="41" spans="1:7" ht="16" thickBot="1" x14ac:dyDescent="0.25">
      <c r="A41" s="2" t="s">
        <v>27</v>
      </c>
      <c r="B41" s="2">
        <v>33</v>
      </c>
      <c r="C41" s="2">
        <v>167.28793103448274</v>
      </c>
      <c r="D41" s="2">
        <v>5.0693312434691737</v>
      </c>
      <c r="E41" s="2">
        <v>2.4544257575757591</v>
      </c>
    </row>
    <row r="44" spans="1:7" ht="16" thickBot="1" x14ac:dyDescent="0.25">
      <c r="A44" t="s">
        <v>28</v>
      </c>
    </row>
    <row r="45" spans="1:7" x14ac:dyDescent="0.2">
      <c r="A45" s="3" t="s">
        <v>29</v>
      </c>
      <c r="B45" s="3" t="s">
        <v>30</v>
      </c>
      <c r="C45" s="3" t="s">
        <v>31</v>
      </c>
      <c r="D45" s="3" t="s">
        <v>32</v>
      </c>
      <c r="E45" s="3" t="s">
        <v>33</v>
      </c>
      <c r="F45" s="3" t="s">
        <v>34</v>
      </c>
      <c r="G45" s="3" t="s">
        <v>35</v>
      </c>
    </row>
    <row r="46" spans="1:7" x14ac:dyDescent="0.2">
      <c r="A46" t="s">
        <v>36</v>
      </c>
      <c r="B46">
        <v>74.102697049688288</v>
      </c>
      <c r="C46">
        <v>1</v>
      </c>
      <c r="D46">
        <v>74.102697049688288</v>
      </c>
      <c r="E46">
        <v>34.846725126219965</v>
      </c>
      <c r="F46">
        <v>1.9679114939614713E-7</v>
      </c>
      <c r="G46">
        <v>4.0068728863327339</v>
      </c>
    </row>
    <row r="47" spans="1:7" x14ac:dyDescent="0.2">
      <c r="A47" t="s">
        <v>37</v>
      </c>
      <c r="B47">
        <v>123.33889090909088</v>
      </c>
      <c r="C47">
        <v>58</v>
      </c>
      <c r="D47">
        <v>2.1265326018808772</v>
      </c>
    </row>
    <row r="49" spans="1:7" ht="16" thickBot="1" x14ac:dyDescent="0.25">
      <c r="A49" s="2" t="s">
        <v>38</v>
      </c>
      <c r="B49" s="2">
        <v>197.44158795877917</v>
      </c>
      <c r="C49" s="2">
        <v>59</v>
      </c>
      <c r="D49" s="2"/>
      <c r="E49" s="2"/>
      <c r="F49" s="2"/>
      <c r="G49" s="2"/>
    </row>
    <row r="52" spans="1:7" x14ac:dyDescent="0.2">
      <c r="A52" t="s">
        <v>19</v>
      </c>
    </row>
    <row r="53" spans="1:7" x14ac:dyDescent="0.2">
      <c r="A53" t="s">
        <v>17</v>
      </c>
    </row>
    <row r="54" spans="1:7" ht="16" thickBot="1" x14ac:dyDescent="0.25">
      <c r="A54" t="s">
        <v>20</v>
      </c>
    </row>
    <row r="55" spans="1:7" x14ac:dyDescent="0.2">
      <c r="A55" s="3" t="s">
        <v>21</v>
      </c>
      <c r="B55" s="3" t="s">
        <v>22</v>
      </c>
      <c r="C55" s="3" t="s">
        <v>23</v>
      </c>
      <c r="D55" s="3" t="s">
        <v>24</v>
      </c>
      <c r="E55" s="3" t="s">
        <v>25</v>
      </c>
    </row>
    <row r="56" spans="1:7" x14ac:dyDescent="0.2">
      <c r="A56" t="s">
        <v>26</v>
      </c>
      <c r="B56">
        <v>27</v>
      </c>
      <c r="C56">
        <v>197.18586206896546</v>
      </c>
      <c r="D56">
        <v>7.3031800766283501</v>
      </c>
      <c r="E56">
        <v>1.7229717948717962</v>
      </c>
    </row>
    <row r="57" spans="1:7" ht="16" thickBot="1" x14ac:dyDescent="0.25">
      <c r="A57" s="2" t="s">
        <v>27</v>
      </c>
      <c r="B57" s="2">
        <v>32</v>
      </c>
      <c r="C57" s="2">
        <v>240.57285714285709</v>
      </c>
      <c r="D57" s="2">
        <v>7.517901785714284</v>
      </c>
      <c r="E57" s="2">
        <v>2.0190724798387323</v>
      </c>
    </row>
    <row r="60" spans="1:7" ht="16" thickBot="1" x14ac:dyDescent="0.25">
      <c r="A60" t="s">
        <v>28</v>
      </c>
    </row>
    <row r="61" spans="1:7" x14ac:dyDescent="0.2">
      <c r="A61" s="3" t="s">
        <v>29</v>
      </c>
      <c r="B61" s="3" t="s">
        <v>30</v>
      </c>
      <c r="C61" s="3" t="s">
        <v>31</v>
      </c>
      <c r="D61" s="3" t="s">
        <v>32</v>
      </c>
      <c r="E61" s="3" t="s">
        <v>33</v>
      </c>
      <c r="F61" s="3" t="s">
        <v>34</v>
      </c>
      <c r="G61" s="3" t="s">
        <v>35</v>
      </c>
    </row>
    <row r="62" spans="1:7" x14ac:dyDescent="0.2">
      <c r="A62" t="s">
        <v>36</v>
      </c>
      <c r="B62">
        <v>0.67517078428484467</v>
      </c>
      <c r="C62">
        <v>1</v>
      </c>
      <c r="D62">
        <v>0.67517078428484467</v>
      </c>
      <c r="E62">
        <v>0.35836919084743729</v>
      </c>
      <c r="F62">
        <v>0.55178501510584421</v>
      </c>
      <c r="G62">
        <v>4.0098679156535457</v>
      </c>
    </row>
    <row r="63" spans="1:7" x14ac:dyDescent="0.2">
      <c r="A63" t="s">
        <v>37</v>
      </c>
      <c r="B63">
        <v>107.38851354166667</v>
      </c>
      <c r="C63">
        <v>57</v>
      </c>
      <c r="D63">
        <v>1.884009009502924</v>
      </c>
    </row>
    <row r="65" spans="1:7" ht="16" thickBot="1" x14ac:dyDescent="0.25">
      <c r="A65" s="2" t="s">
        <v>38</v>
      </c>
      <c r="B65" s="2">
        <v>108.06368432595151</v>
      </c>
      <c r="C65" s="2">
        <v>58</v>
      </c>
      <c r="D65" s="2"/>
      <c r="E65" s="2"/>
      <c r="F65" s="2"/>
      <c r="G65" s="2"/>
    </row>
    <row r="69" spans="1:7" x14ac:dyDescent="0.2">
      <c r="A69" t="s">
        <v>19</v>
      </c>
    </row>
    <row r="70" spans="1:7" x14ac:dyDescent="0.2">
      <c r="A70" t="s">
        <v>18</v>
      </c>
    </row>
    <row r="71" spans="1:7" ht="16" thickBot="1" x14ac:dyDescent="0.25">
      <c r="A71" t="s">
        <v>20</v>
      </c>
    </row>
    <row r="72" spans="1:7" x14ac:dyDescent="0.2">
      <c r="A72" s="3" t="s">
        <v>21</v>
      </c>
      <c r="B72" s="3" t="s">
        <v>22</v>
      </c>
      <c r="C72" s="3" t="s">
        <v>23</v>
      </c>
      <c r="D72" s="3" t="s">
        <v>24</v>
      </c>
      <c r="E72" s="3" t="s">
        <v>25</v>
      </c>
    </row>
    <row r="73" spans="1:7" x14ac:dyDescent="0.2">
      <c r="A73" t="s">
        <v>26</v>
      </c>
      <c r="B73">
        <v>27</v>
      </c>
      <c r="C73">
        <v>197.18586206896546</v>
      </c>
      <c r="D73">
        <v>7.3031800766283501</v>
      </c>
      <c r="E73">
        <v>1.7229717948717962</v>
      </c>
    </row>
    <row r="74" spans="1:7" ht="16" thickBot="1" x14ac:dyDescent="0.25">
      <c r="A74" s="2" t="s">
        <v>27</v>
      </c>
      <c r="B74" s="2">
        <v>33</v>
      </c>
      <c r="C74" s="2">
        <v>133.58275862068965</v>
      </c>
      <c r="D74" s="2">
        <v>4.0479623824451405</v>
      </c>
      <c r="E74" s="2">
        <v>0.7147642045454532</v>
      </c>
    </row>
    <row r="77" spans="1:7" ht="16" thickBot="1" x14ac:dyDescent="0.25">
      <c r="A77" t="s">
        <v>28</v>
      </c>
    </row>
    <row r="78" spans="1:7" x14ac:dyDescent="0.2">
      <c r="A78" s="3" t="s">
        <v>29</v>
      </c>
      <c r="B78" s="3" t="s">
        <v>30</v>
      </c>
      <c r="C78" s="3" t="s">
        <v>31</v>
      </c>
      <c r="D78" s="3" t="s">
        <v>32</v>
      </c>
      <c r="E78" s="3" t="s">
        <v>33</v>
      </c>
      <c r="F78" s="3" t="s">
        <v>34</v>
      </c>
      <c r="G78" s="3" t="s">
        <v>35</v>
      </c>
    </row>
    <row r="79" spans="1:7" x14ac:dyDescent="0.2">
      <c r="A79" t="s">
        <v>36</v>
      </c>
      <c r="B79">
        <v>157.35716721237333</v>
      </c>
      <c r="C79">
        <v>1</v>
      </c>
      <c r="D79">
        <v>157.35716721237333</v>
      </c>
      <c r="E79">
        <v>134.87148365379772</v>
      </c>
      <c r="F79">
        <v>9.1118495338035158E-17</v>
      </c>
      <c r="G79">
        <v>4.0068728863327339</v>
      </c>
    </row>
    <row r="80" spans="1:7" x14ac:dyDescent="0.2">
      <c r="A80" t="s">
        <v>37</v>
      </c>
      <c r="B80">
        <v>67.669721212121203</v>
      </c>
      <c r="C80">
        <v>58</v>
      </c>
      <c r="D80">
        <v>1.1667193312434689</v>
      </c>
    </row>
    <row r="82" spans="1:7" ht="16" thickBot="1" x14ac:dyDescent="0.25">
      <c r="A82" s="2" t="s">
        <v>38</v>
      </c>
      <c r="B82" s="2">
        <v>225.02688842449453</v>
      </c>
      <c r="C82" s="2">
        <v>59</v>
      </c>
      <c r="D82" s="2"/>
      <c r="E82" s="2"/>
      <c r="F82" s="2"/>
      <c r="G8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D658-0C8B-C94A-9941-356BC1918B7E}">
  <dimension ref="A1:G101"/>
  <sheetViews>
    <sheetView topLeftCell="A45" workbookViewId="0">
      <selection activeCell="J58" sqref="A1:XFD1048576"/>
    </sheetView>
  </sheetViews>
  <sheetFormatPr baseColWidth="10" defaultRowHeight="15" x14ac:dyDescent="0.2"/>
  <sheetData>
    <row r="1" spans="1:7" x14ac:dyDescent="0.2">
      <c r="A1" s="14" t="s">
        <v>19</v>
      </c>
      <c r="B1" s="14"/>
      <c r="C1" s="14"/>
      <c r="D1" s="14"/>
      <c r="E1" s="14"/>
      <c r="F1" s="14"/>
      <c r="G1" s="14"/>
    </row>
    <row r="2" spans="1:7" x14ac:dyDescent="0.2">
      <c r="A2" s="14" t="s">
        <v>14</v>
      </c>
      <c r="B2" s="14"/>
      <c r="C2" s="14"/>
      <c r="D2" s="14"/>
      <c r="E2" s="14"/>
      <c r="F2" s="14"/>
      <c r="G2" s="14"/>
    </row>
    <row r="3" spans="1:7" ht="16" thickBot="1" x14ac:dyDescent="0.25">
      <c r="A3" s="14" t="s">
        <v>20</v>
      </c>
      <c r="B3" s="14"/>
      <c r="C3" s="14"/>
      <c r="D3" s="14"/>
      <c r="E3" s="14"/>
      <c r="F3" s="14"/>
      <c r="G3" s="14"/>
    </row>
    <row r="4" spans="1:7" x14ac:dyDescent="0.2">
      <c r="A4" s="15" t="s">
        <v>21</v>
      </c>
      <c r="B4" s="15" t="s">
        <v>22</v>
      </c>
      <c r="C4" s="15" t="s">
        <v>23</v>
      </c>
      <c r="D4" s="15" t="s">
        <v>24</v>
      </c>
      <c r="E4" s="15" t="s">
        <v>25</v>
      </c>
      <c r="F4" s="14"/>
      <c r="G4" s="14"/>
    </row>
    <row r="5" spans="1:7" x14ac:dyDescent="0.2">
      <c r="A5" s="14" t="s">
        <v>26</v>
      </c>
      <c r="B5" s="14">
        <v>28</v>
      </c>
      <c r="C5" s="14">
        <v>63.109659999999998</v>
      </c>
      <c r="D5" s="14">
        <v>2.2539159999999998</v>
      </c>
      <c r="E5" s="14">
        <v>0.345165</v>
      </c>
      <c r="F5" s="14"/>
      <c r="G5" s="14"/>
    </row>
    <row r="6" spans="1:7" ht="16" thickBot="1" x14ac:dyDescent="0.25">
      <c r="A6" s="16" t="s">
        <v>27</v>
      </c>
      <c r="B6" s="16">
        <v>27</v>
      </c>
      <c r="C6" s="16">
        <v>159.58930000000001</v>
      </c>
      <c r="D6" s="16">
        <v>5.9107149999999997</v>
      </c>
      <c r="E6" s="16">
        <v>1.9480040000000001</v>
      </c>
      <c r="F6" s="14"/>
      <c r="G6" s="14"/>
    </row>
    <row r="7" spans="1:7" x14ac:dyDescent="0.2">
      <c r="A7" s="14"/>
      <c r="B7" s="14"/>
      <c r="C7" s="14"/>
      <c r="D7" s="14"/>
      <c r="E7" s="14"/>
      <c r="F7" s="14"/>
      <c r="G7" s="14"/>
    </row>
    <row r="8" spans="1:7" x14ac:dyDescent="0.2">
      <c r="A8" s="14"/>
      <c r="B8" s="14"/>
      <c r="C8" s="14"/>
      <c r="D8" s="14"/>
      <c r="E8" s="14"/>
      <c r="F8" s="14"/>
      <c r="G8" s="14"/>
    </row>
    <row r="9" spans="1:7" ht="16" thickBot="1" x14ac:dyDescent="0.25">
      <c r="A9" s="14" t="s">
        <v>28</v>
      </c>
      <c r="B9" s="14"/>
      <c r="C9" s="14"/>
      <c r="D9" s="14"/>
      <c r="E9" s="14"/>
      <c r="F9" s="14"/>
      <c r="G9" s="14"/>
    </row>
    <row r="10" spans="1:7" x14ac:dyDescent="0.2">
      <c r="A10" s="15" t="s">
        <v>29</v>
      </c>
      <c r="B10" s="15" t="s">
        <v>30</v>
      </c>
      <c r="C10" s="15" t="s">
        <v>31</v>
      </c>
      <c r="D10" s="15" t="s">
        <v>32</v>
      </c>
      <c r="E10" s="15" t="s">
        <v>33</v>
      </c>
      <c r="F10" s="15" t="s">
        <v>34</v>
      </c>
      <c r="G10" s="15" t="s">
        <v>35</v>
      </c>
    </row>
    <row r="11" spans="1:7" x14ac:dyDescent="0.2">
      <c r="A11" s="14" t="s">
        <v>36</v>
      </c>
      <c r="B11" s="14">
        <v>183.80670000000001</v>
      </c>
      <c r="C11" s="14">
        <v>1</v>
      </c>
      <c r="D11" s="14">
        <v>183.80670000000001</v>
      </c>
      <c r="E11" s="14">
        <v>162.4504</v>
      </c>
      <c r="F11" s="14">
        <v>9.0392199999999999E-18</v>
      </c>
      <c r="G11" s="14">
        <v>4.0230170000000003</v>
      </c>
    </row>
    <row r="12" spans="1:7" x14ac:dyDescent="0.2">
      <c r="A12" s="14" t="s">
        <v>37</v>
      </c>
      <c r="B12" s="14">
        <v>59.96754</v>
      </c>
      <c r="C12" s="14">
        <v>53</v>
      </c>
      <c r="D12" s="14">
        <v>1.1314630000000001</v>
      </c>
      <c r="E12" s="14"/>
      <c r="F12" s="14"/>
      <c r="G12" s="14"/>
    </row>
    <row r="13" spans="1:7" x14ac:dyDescent="0.2">
      <c r="A13" s="14"/>
      <c r="B13" s="14"/>
      <c r="C13" s="14"/>
      <c r="D13" s="14"/>
      <c r="E13" s="14"/>
      <c r="F13" s="14"/>
      <c r="G13" s="14"/>
    </row>
    <row r="14" spans="1:7" ht="16" thickBot="1" x14ac:dyDescent="0.25">
      <c r="A14" s="16" t="s">
        <v>38</v>
      </c>
      <c r="B14" s="16">
        <v>243.77420000000001</v>
      </c>
      <c r="C14" s="16">
        <v>54</v>
      </c>
      <c r="D14" s="16"/>
      <c r="E14" s="16"/>
      <c r="F14" s="16"/>
      <c r="G14" s="16"/>
    </row>
    <row r="18" spans="1:7" x14ac:dyDescent="0.2">
      <c r="A18" t="s">
        <v>19</v>
      </c>
    </row>
    <row r="19" spans="1:7" x14ac:dyDescent="0.2">
      <c r="A19" t="s">
        <v>15</v>
      </c>
    </row>
    <row r="20" spans="1:7" ht="16" thickBot="1" x14ac:dyDescent="0.25">
      <c r="A20" t="s">
        <v>20</v>
      </c>
    </row>
    <row r="21" spans="1:7" x14ac:dyDescent="0.2">
      <c r="A21" s="3" t="s">
        <v>21</v>
      </c>
      <c r="B21" s="3" t="s">
        <v>22</v>
      </c>
      <c r="C21" s="3" t="s">
        <v>23</v>
      </c>
      <c r="D21" s="3" t="s">
        <v>24</v>
      </c>
      <c r="E21" s="3" t="s">
        <v>25</v>
      </c>
    </row>
    <row r="22" spans="1:7" x14ac:dyDescent="0.2">
      <c r="A22" t="s">
        <v>26</v>
      </c>
      <c r="B22">
        <v>30</v>
      </c>
      <c r="C22">
        <v>95.375172413793123</v>
      </c>
      <c r="D22">
        <v>3.1791724137931041</v>
      </c>
      <c r="E22">
        <v>2.2442455172413833</v>
      </c>
    </row>
    <row r="23" spans="1:7" ht="16" thickBot="1" x14ac:dyDescent="0.25">
      <c r="A23" s="2" t="s">
        <v>27</v>
      </c>
      <c r="B23" s="2">
        <v>32</v>
      </c>
      <c r="C23" s="2">
        <v>179.23551724137934</v>
      </c>
      <c r="D23" s="2">
        <v>5.6011099137931044</v>
      </c>
      <c r="E23" s="2">
        <v>2.5028442540322526</v>
      </c>
    </row>
    <row r="26" spans="1:7" ht="16" thickBot="1" x14ac:dyDescent="0.25">
      <c r="A26" t="s">
        <v>28</v>
      </c>
    </row>
    <row r="27" spans="1:7" x14ac:dyDescent="0.2">
      <c r="A27" s="3" t="s">
        <v>29</v>
      </c>
      <c r="B27" s="3" t="s">
        <v>30</v>
      </c>
      <c r="C27" s="3" t="s">
        <v>31</v>
      </c>
      <c r="D27" s="3" t="s">
        <v>32</v>
      </c>
      <c r="E27" s="3" t="s">
        <v>33</v>
      </c>
      <c r="F27" s="3" t="s">
        <v>34</v>
      </c>
      <c r="G27" s="3" t="s">
        <v>35</v>
      </c>
    </row>
    <row r="28" spans="1:7" x14ac:dyDescent="0.2">
      <c r="A28" t="s">
        <v>36</v>
      </c>
      <c r="B28">
        <v>90.825000060483859</v>
      </c>
      <c r="C28">
        <v>1</v>
      </c>
      <c r="D28">
        <v>90.825000060483859</v>
      </c>
      <c r="E28">
        <v>38.19619162349462</v>
      </c>
      <c r="F28">
        <v>6.1290108530260885E-8</v>
      </c>
      <c r="G28">
        <v>4.001191376754992</v>
      </c>
    </row>
    <row r="29" spans="1:7" x14ac:dyDescent="0.2">
      <c r="A29" t="s">
        <v>37</v>
      </c>
      <c r="B29">
        <v>142.67129187500001</v>
      </c>
      <c r="C29">
        <v>60</v>
      </c>
      <c r="D29">
        <v>2.3778548645833335</v>
      </c>
    </row>
    <row r="31" spans="1:7" ht="16" thickBot="1" x14ac:dyDescent="0.25">
      <c r="A31" s="2" t="s">
        <v>38</v>
      </c>
      <c r="B31" s="2">
        <v>233.49629193548387</v>
      </c>
      <c r="C31" s="2">
        <v>61</v>
      </c>
      <c r="D31" s="2"/>
      <c r="E31" s="2"/>
      <c r="F31" s="2"/>
      <c r="G31" s="2"/>
    </row>
    <row r="34" spans="1:7" x14ac:dyDescent="0.2">
      <c r="A34" t="s">
        <v>19</v>
      </c>
    </row>
    <row r="35" spans="1:7" x14ac:dyDescent="0.2">
      <c r="A35" t="s">
        <v>16</v>
      </c>
    </row>
    <row r="36" spans="1:7" ht="16" thickBot="1" x14ac:dyDescent="0.25">
      <c r="A36" t="s">
        <v>20</v>
      </c>
    </row>
    <row r="37" spans="1:7" x14ac:dyDescent="0.2">
      <c r="A37" s="3" t="s">
        <v>21</v>
      </c>
      <c r="B37" s="3" t="s">
        <v>22</v>
      </c>
      <c r="C37" s="3" t="s">
        <v>23</v>
      </c>
      <c r="D37" s="3" t="s">
        <v>24</v>
      </c>
      <c r="E37" s="3" t="s">
        <v>25</v>
      </c>
    </row>
    <row r="38" spans="1:7" x14ac:dyDescent="0.2">
      <c r="A38" t="s">
        <v>26</v>
      </c>
      <c r="B38">
        <v>32</v>
      </c>
      <c r="C38">
        <v>153.00344827586201</v>
      </c>
      <c r="D38">
        <v>4.7813577586206879</v>
      </c>
      <c r="E38">
        <v>0.86004798387097581</v>
      </c>
    </row>
    <row r="39" spans="1:7" ht="16" thickBot="1" x14ac:dyDescent="0.25">
      <c r="A39" s="2" t="s">
        <v>27</v>
      </c>
      <c r="B39" s="2">
        <v>33</v>
      </c>
      <c r="C39" s="2">
        <v>167.28793103448274</v>
      </c>
      <c r="D39" s="2">
        <v>5.0693312434691737</v>
      </c>
      <c r="E39" s="2">
        <v>2.4544257575757591</v>
      </c>
    </row>
    <row r="42" spans="1:7" ht="16" thickBot="1" x14ac:dyDescent="0.25">
      <c r="A42" t="s">
        <v>28</v>
      </c>
    </row>
    <row r="43" spans="1:7" x14ac:dyDescent="0.2">
      <c r="A43" s="3" t="s">
        <v>29</v>
      </c>
      <c r="B43" s="3" t="s">
        <v>30</v>
      </c>
      <c r="C43" s="3" t="s">
        <v>31</v>
      </c>
      <c r="D43" s="3" t="s">
        <v>32</v>
      </c>
      <c r="E43" s="3" t="s">
        <v>33</v>
      </c>
      <c r="F43" s="3" t="s">
        <v>34</v>
      </c>
      <c r="G43" s="3" t="s">
        <v>35</v>
      </c>
    </row>
    <row r="44" spans="1:7" x14ac:dyDescent="0.2">
      <c r="A44" t="s">
        <v>36</v>
      </c>
      <c r="B44">
        <v>1.3472728729603887</v>
      </c>
      <c r="C44">
        <v>1</v>
      </c>
      <c r="D44">
        <v>1.3472728729603887</v>
      </c>
      <c r="E44">
        <v>0.80680304594333108</v>
      </c>
      <c r="F44">
        <v>0.3724872113500225</v>
      </c>
      <c r="G44">
        <v>3.9933649238820905</v>
      </c>
    </row>
    <row r="45" spans="1:7" x14ac:dyDescent="0.2">
      <c r="A45" t="s">
        <v>37</v>
      </c>
      <c r="B45">
        <v>105.20311174242421</v>
      </c>
      <c r="C45">
        <v>63</v>
      </c>
      <c r="D45">
        <v>1.6698906625781622</v>
      </c>
    </row>
    <row r="47" spans="1:7" ht="16" thickBot="1" x14ac:dyDescent="0.25">
      <c r="A47" s="2" t="s">
        <v>38</v>
      </c>
      <c r="B47" s="2">
        <v>106.5503846153846</v>
      </c>
      <c r="C47" s="2">
        <v>64</v>
      </c>
      <c r="D47" s="2"/>
      <c r="E47" s="2"/>
      <c r="F47" s="2"/>
      <c r="G47" s="2"/>
    </row>
    <row r="50" spans="1:7" x14ac:dyDescent="0.2">
      <c r="A50" t="s">
        <v>19</v>
      </c>
    </row>
    <row r="51" spans="1:7" x14ac:dyDescent="0.2">
      <c r="A51" t="s">
        <v>17</v>
      </c>
    </row>
    <row r="52" spans="1:7" ht="16" thickBot="1" x14ac:dyDescent="0.25">
      <c r="A52" t="s">
        <v>20</v>
      </c>
    </row>
    <row r="53" spans="1:7" x14ac:dyDescent="0.2">
      <c r="A53" s="3" t="s">
        <v>21</v>
      </c>
      <c r="B53" s="3" t="s">
        <v>22</v>
      </c>
      <c r="C53" s="3" t="s">
        <v>23</v>
      </c>
      <c r="D53" s="3" t="s">
        <v>24</v>
      </c>
      <c r="E53" s="3" t="s">
        <v>25</v>
      </c>
    </row>
    <row r="54" spans="1:7" x14ac:dyDescent="0.2">
      <c r="A54" t="s">
        <v>26</v>
      </c>
      <c r="B54">
        <v>30</v>
      </c>
      <c r="C54">
        <v>171.25142857142853</v>
      </c>
      <c r="D54">
        <v>5.708380952380951</v>
      </c>
      <c r="E54">
        <v>1.6666963678161044</v>
      </c>
    </row>
    <row r="55" spans="1:7" ht="16" thickBot="1" x14ac:dyDescent="0.25">
      <c r="A55" s="2" t="s">
        <v>27</v>
      </c>
      <c r="B55" s="2">
        <v>32</v>
      </c>
      <c r="C55" s="2">
        <v>240.57285714285709</v>
      </c>
      <c r="D55" s="2">
        <v>7.517901785714284</v>
      </c>
      <c r="E55" s="2">
        <v>2.0190724798387323</v>
      </c>
    </row>
    <row r="58" spans="1:7" ht="16" thickBot="1" x14ac:dyDescent="0.25">
      <c r="A58" t="s">
        <v>28</v>
      </c>
    </row>
    <row r="59" spans="1:7" x14ac:dyDescent="0.2">
      <c r="A59" s="3" t="s">
        <v>29</v>
      </c>
      <c r="B59" s="3" t="s">
        <v>30</v>
      </c>
      <c r="C59" s="3" t="s">
        <v>31</v>
      </c>
      <c r="D59" s="3" t="s">
        <v>32</v>
      </c>
      <c r="E59" s="3" t="s">
        <v>33</v>
      </c>
      <c r="F59" s="3" t="s">
        <v>34</v>
      </c>
      <c r="G59" s="3" t="s">
        <v>35</v>
      </c>
    </row>
    <row r="60" spans="1:7" x14ac:dyDescent="0.2">
      <c r="A60" t="s">
        <v>36</v>
      </c>
      <c r="B60">
        <v>50.699855168010757</v>
      </c>
      <c r="C60">
        <v>1</v>
      </c>
      <c r="D60">
        <v>50.699855168010757</v>
      </c>
      <c r="E60">
        <v>27.423747589393088</v>
      </c>
      <c r="F60">
        <v>2.2093446567135905E-6</v>
      </c>
      <c r="G60">
        <v>4.001191376754992</v>
      </c>
    </row>
    <row r="61" spans="1:7" x14ac:dyDescent="0.2">
      <c r="A61" t="s">
        <v>37</v>
      </c>
      <c r="B61">
        <v>110.92544154166667</v>
      </c>
      <c r="C61">
        <v>60</v>
      </c>
      <c r="D61">
        <v>1.8487573590277779</v>
      </c>
    </row>
    <row r="63" spans="1:7" ht="16" thickBot="1" x14ac:dyDescent="0.25">
      <c r="A63" s="2" t="s">
        <v>38</v>
      </c>
      <c r="B63" s="2">
        <v>161.62529670967743</v>
      </c>
      <c r="C63" s="2">
        <v>61</v>
      </c>
      <c r="D63" s="2"/>
      <c r="E63" s="2"/>
      <c r="F63" s="2"/>
      <c r="G63" s="2"/>
    </row>
    <row r="66" spans="1:7" x14ac:dyDescent="0.2">
      <c r="A66" t="s">
        <v>19</v>
      </c>
    </row>
    <row r="67" spans="1:7" x14ac:dyDescent="0.2">
      <c r="A67" t="s">
        <v>18</v>
      </c>
    </row>
    <row r="68" spans="1:7" ht="16" thickBot="1" x14ac:dyDescent="0.25">
      <c r="A68" t="s">
        <v>20</v>
      </c>
    </row>
    <row r="69" spans="1:7" x14ac:dyDescent="0.2">
      <c r="A69" s="3" t="s">
        <v>21</v>
      </c>
      <c r="B69" s="3" t="s">
        <v>22</v>
      </c>
      <c r="C69" s="3" t="s">
        <v>23</v>
      </c>
      <c r="D69" s="3" t="s">
        <v>24</v>
      </c>
      <c r="E69" s="3" t="s">
        <v>25</v>
      </c>
    </row>
    <row r="70" spans="1:7" x14ac:dyDescent="0.2">
      <c r="A70" t="s">
        <v>26</v>
      </c>
      <c r="B70">
        <v>28</v>
      </c>
      <c r="C70">
        <v>103.27931034482758</v>
      </c>
      <c r="D70">
        <v>3.6885467980295563</v>
      </c>
      <c r="E70">
        <v>0.43546931216931423</v>
      </c>
    </row>
    <row r="71" spans="1:7" ht="16" thickBot="1" x14ac:dyDescent="0.25">
      <c r="A71" s="2" t="s">
        <v>27</v>
      </c>
      <c r="B71" s="2">
        <v>33</v>
      </c>
      <c r="C71" s="2">
        <v>133.58275862068965</v>
      </c>
      <c r="D71" s="2">
        <v>4.0479623824451405</v>
      </c>
      <c r="E71" s="2">
        <v>0.7147642045454532</v>
      </c>
    </row>
    <row r="74" spans="1:7" ht="16" thickBot="1" x14ac:dyDescent="0.25">
      <c r="A74" t="s">
        <v>28</v>
      </c>
    </row>
    <row r="75" spans="1:7" x14ac:dyDescent="0.2">
      <c r="A75" s="3" t="s">
        <v>29</v>
      </c>
      <c r="B75" s="3" t="s">
        <v>30</v>
      </c>
      <c r="C75" s="3" t="s">
        <v>31</v>
      </c>
      <c r="D75" s="3" t="s">
        <v>32</v>
      </c>
      <c r="E75" s="3" t="s">
        <v>33</v>
      </c>
      <c r="F75" s="3" t="s">
        <v>34</v>
      </c>
      <c r="G75" s="3" t="s">
        <v>35</v>
      </c>
    </row>
    <row r="76" spans="1:7" x14ac:dyDescent="0.2">
      <c r="A76" t="s">
        <v>36</v>
      </c>
      <c r="B76">
        <v>1.9567527144986201</v>
      </c>
      <c r="C76">
        <v>1</v>
      </c>
      <c r="D76">
        <v>1.9567527144986201</v>
      </c>
      <c r="E76">
        <v>3.3337565748969467</v>
      </c>
      <c r="F76">
        <v>7.2933418878956852E-2</v>
      </c>
      <c r="G76">
        <v>4.0039825031306115</v>
      </c>
    </row>
    <row r="77" spans="1:7" x14ac:dyDescent="0.2">
      <c r="A77" t="s">
        <v>37</v>
      </c>
      <c r="B77">
        <v>34.630125974025965</v>
      </c>
      <c r="C77">
        <v>59</v>
      </c>
      <c r="D77">
        <v>0.58695128769535532</v>
      </c>
    </row>
    <row r="79" spans="1:7" ht="16" thickBot="1" x14ac:dyDescent="0.25">
      <c r="A79" s="2" t="s">
        <v>38</v>
      </c>
      <c r="B79" s="2">
        <v>36.586878688524585</v>
      </c>
      <c r="C79" s="2">
        <v>60</v>
      </c>
      <c r="D79" s="2"/>
      <c r="E79" s="2"/>
      <c r="F79" s="2"/>
      <c r="G79" s="2"/>
    </row>
    <row r="81" customFormat="1" x14ac:dyDescent="0.2"/>
    <row r="83" customFormat="1" x14ac:dyDescent="0.2"/>
    <row r="87" customFormat="1" x14ac:dyDescent="0.2"/>
    <row r="88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1" customForma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5"/>
  <sheetViews>
    <sheetView tabSelected="1" zoomScaleNormal="100" workbookViewId="0">
      <selection activeCell="J114" sqref="J83:J114"/>
    </sheetView>
  </sheetViews>
  <sheetFormatPr baseColWidth="10" defaultColWidth="8.83203125" defaultRowHeight="15" x14ac:dyDescent="0.2"/>
  <cols>
    <col min="1" max="2" width="8.83203125" style="5"/>
    <col min="3" max="3" width="19.83203125" style="5" customWidth="1"/>
    <col min="4" max="4" width="9.6640625" bestFit="1" customWidth="1"/>
    <col min="5" max="5" width="9" bestFit="1" customWidth="1"/>
    <col min="6" max="6" width="8.83203125" customWidth="1"/>
    <col min="7" max="8" width="9" bestFit="1" customWidth="1"/>
    <col min="9" max="9" width="11.83203125" bestFit="1" customWidth="1"/>
    <col min="10" max="10" width="9" bestFit="1" customWidth="1"/>
  </cols>
  <sheetData>
    <row r="1" spans="1:18" x14ac:dyDescent="0.2">
      <c r="A1" s="5" t="s">
        <v>49</v>
      </c>
      <c r="D1" t="s">
        <v>14</v>
      </c>
      <c r="G1" t="s">
        <v>15</v>
      </c>
      <c r="J1" t="s">
        <v>16</v>
      </c>
      <c r="M1" t="s">
        <v>17</v>
      </c>
      <c r="P1" t="s">
        <v>18</v>
      </c>
    </row>
    <row r="2" spans="1:18" x14ac:dyDescent="0.2">
      <c r="A2" t="s">
        <v>42</v>
      </c>
      <c r="B2" t="s">
        <v>43</v>
      </c>
      <c r="C2" t="s">
        <v>44</v>
      </c>
    </row>
    <row r="5" spans="1:18" x14ac:dyDescent="0.2">
      <c r="A5" s="5">
        <v>5.7</v>
      </c>
      <c r="B5" s="5">
        <v>12.9</v>
      </c>
      <c r="C5" s="5">
        <v>13.6</v>
      </c>
      <c r="D5">
        <v>4.0999999999999996</v>
      </c>
      <c r="E5">
        <v>6.8</v>
      </c>
      <c r="F5">
        <v>10.4</v>
      </c>
      <c r="G5">
        <v>5</v>
      </c>
      <c r="H5">
        <v>8.4</v>
      </c>
      <c r="I5">
        <v>10.7</v>
      </c>
      <c r="J5">
        <v>2.7</v>
      </c>
      <c r="K5">
        <v>8.4</v>
      </c>
      <c r="L5">
        <v>9.1999999999999993</v>
      </c>
      <c r="M5">
        <v>5.5</v>
      </c>
      <c r="N5">
        <v>11.6</v>
      </c>
      <c r="O5">
        <v>13.4</v>
      </c>
      <c r="P5">
        <v>3.5</v>
      </c>
      <c r="Q5">
        <v>6.4</v>
      </c>
      <c r="R5">
        <v>7.3</v>
      </c>
    </row>
    <row r="6" spans="1:18" x14ac:dyDescent="0.2">
      <c r="A6" s="5">
        <v>1.5</v>
      </c>
      <c r="B6" s="5">
        <v>2.4</v>
      </c>
      <c r="C6" s="5">
        <v>2.9</v>
      </c>
      <c r="D6">
        <v>1.42</v>
      </c>
      <c r="E6">
        <v>1.1200000000000001</v>
      </c>
      <c r="F6">
        <v>2.2000000000000002</v>
      </c>
      <c r="G6">
        <v>0.76</v>
      </c>
      <c r="H6">
        <v>2.5</v>
      </c>
      <c r="I6">
        <v>2.7</v>
      </c>
      <c r="J6">
        <v>0.64</v>
      </c>
      <c r="K6">
        <v>1.7</v>
      </c>
      <c r="L6">
        <v>2.7</v>
      </c>
      <c r="M6">
        <v>1.4</v>
      </c>
      <c r="N6">
        <v>2.2000000000000002</v>
      </c>
      <c r="O6">
        <v>2.6</v>
      </c>
      <c r="P6">
        <v>0.8</v>
      </c>
      <c r="Q6">
        <v>1</v>
      </c>
      <c r="R6">
        <v>1.5</v>
      </c>
    </row>
    <row r="7" spans="1:18" x14ac:dyDescent="0.2">
      <c r="A7"/>
      <c r="B7"/>
      <c r="C7"/>
    </row>
    <row r="8" spans="1:18" x14ac:dyDescent="0.2">
      <c r="A8"/>
      <c r="B8"/>
      <c r="C8"/>
    </row>
    <row r="9" spans="1:18" x14ac:dyDescent="0.2">
      <c r="A9">
        <v>6.35</v>
      </c>
      <c r="B9">
        <v>11.84</v>
      </c>
      <c r="C9">
        <v>14.75</v>
      </c>
      <c r="D9">
        <v>3.76</v>
      </c>
      <c r="E9">
        <v>6.59</v>
      </c>
      <c r="F9">
        <v>10.7</v>
      </c>
      <c r="G9">
        <v>5.61</v>
      </c>
      <c r="H9">
        <v>6.48</v>
      </c>
      <c r="I9">
        <v>13.2</v>
      </c>
      <c r="J9">
        <v>3.33</v>
      </c>
      <c r="K9">
        <v>9.5299999999999994</v>
      </c>
      <c r="L9">
        <v>9.2100000000000009</v>
      </c>
      <c r="M9">
        <v>5.5</v>
      </c>
      <c r="N9">
        <v>10.85</v>
      </c>
      <c r="O9">
        <v>15.77</v>
      </c>
      <c r="P9">
        <v>3.71</v>
      </c>
      <c r="Q9">
        <v>7.13</v>
      </c>
      <c r="R9">
        <v>8.0500000000000007</v>
      </c>
    </row>
    <row r="10" spans="1:18" x14ac:dyDescent="0.2">
      <c r="A10">
        <v>5.98</v>
      </c>
      <c r="B10">
        <v>12.69</v>
      </c>
      <c r="C10">
        <v>10.72</v>
      </c>
      <c r="D10">
        <v>4.43</v>
      </c>
      <c r="E10">
        <v>5.85</v>
      </c>
      <c r="F10">
        <v>8.44</v>
      </c>
      <c r="G10">
        <v>5.34</v>
      </c>
      <c r="H10">
        <v>7.32</v>
      </c>
      <c r="I10">
        <v>8.32</v>
      </c>
      <c r="J10">
        <v>2.16</v>
      </c>
      <c r="K10">
        <v>8.56</v>
      </c>
      <c r="L10">
        <v>6.62</v>
      </c>
      <c r="M10">
        <v>5.78</v>
      </c>
      <c r="N10">
        <v>11.12</v>
      </c>
      <c r="O10">
        <v>15.09</v>
      </c>
      <c r="P10">
        <v>4.04</v>
      </c>
      <c r="Q10">
        <v>7.17</v>
      </c>
      <c r="R10">
        <v>8.67</v>
      </c>
    </row>
    <row r="11" spans="1:18" x14ac:dyDescent="0.2">
      <c r="A11">
        <v>5.85</v>
      </c>
      <c r="B11">
        <v>11.75</v>
      </c>
      <c r="C11">
        <v>11.82</v>
      </c>
      <c r="D11">
        <v>4.13</v>
      </c>
      <c r="E11">
        <v>6.41</v>
      </c>
      <c r="F11">
        <v>8.7100000000000009</v>
      </c>
      <c r="G11">
        <v>5.35</v>
      </c>
      <c r="H11">
        <v>6.07</v>
      </c>
      <c r="I11">
        <v>8.44</v>
      </c>
      <c r="J11">
        <v>3.15</v>
      </c>
      <c r="K11">
        <v>9.14</v>
      </c>
      <c r="L11">
        <v>9.51</v>
      </c>
      <c r="M11">
        <v>5.86</v>
      </c>
      <c r="N11">
        <v>13.14</v>
      </c>
      <c r="O11">
        <v>14.36</v>
      </c>
      <c r="P11">
        <v>2.9</v>
      </c>
      <c r="Q11">
        <v>6.06</v>
      </c>
      <c r="R11">
        <v>8.57</v>
      </c>
    </row>
    <row r="12" spans="1:18" x14ac:dyDescent="0.2">
      <c r="A12">
        <v>7.19</v>
      </c>
      <c r="B12">
        <v>14.86</v>
      </c>
      <c r="C12">
        <v>12.84</v>
      </c>
      <c r="D12">
        <v>4.6399999999999997</v>
      </c>
      <c r="E12">
        <v>6.38</v>
      </c>
      <c r="F12">
        <v>12.5</v>
      </c>
      <c r="G12">
        <v>4.24</v>
      </c>
      <c r="H12">
        <v>10.6</v>
      </c>
      <c r="I12">
        <v>10.9</v>
      </c>
      <c r="J12">
        <v>2.31</v>
      </c>
      <c r="K12">
        <v>9.2100000000000009</v>
      </c>
      <c r="L12">
        <v>10</v>
      </c>
      <c r="M12">
        <v>5.8</v>
      </c>
      <c r="N12">
        <v>12.05</v>
      </c>
      <c r="O12">
        <v>14.34</v>
      </c>
      <c r="P12">
        <v>3.94</v>
      </c>
      <c r="Q12">
        <v>5.62</v>
      </c>
      <c r="R12">
        <v>7.52</v>
      </c>
    </row>
    <row r="13" spans="1:18" x14ac:dyDescent="0.2">
      <c r="A13">
        <v>6.38</v>
      </c>
      <c r="B13">
        <v>14.13</v>
      </c>
      <c r="C13">
        <v>11.45</v>
      </c>
      <c r="D13">
        <v>4.96</v>
      </c>
      <c r="E13">
        <v>6.92</v>
      </c>
      <c r="F13">
        <v>12.1</v>
      </c>
      <c r="G13">
        <v>5.56</v>
      </c>
      <c r="H13">
        <v>10.7</v>
      </c>
      <c r="I13">
        <v>13.3</v>
      </c>
      <c r="J13">
        <v>2.54</v>
      </c>
      <c r="K13">
        <v>8.4</v>
      </c>
      <c r="L13">
        <v>11.3</v>
      </c>
      <c r="M13">
        <v>4.28</v>
      </c>
      <c r="N13">
        <v>13.35</v>
      </c>
      <c r="O13">
        <v>13.78</v>
      </c>
      <c r="P13">
        <v>3.97</v>
      </c>
      <c r="Q13">
        <v>5.72</v>
      </c>
      <c r="R13">
        <v>8.5500000000000007</v>
      </c>
    </row>
    <row r="14" spans="1:18" x14ac:dyDescent="0.2">
      <c r="A14">
        <v>4.53</v>
      </c>
      <c r="B14">
        <v>10.98</v>
      </c>
      <c r="C14">
        <v>16.25</v>
      </c>
      <c r="D14">
        <v>2.94</v>
      </c>
      <c r="E14">
        <v>5.77</v>
      </c>
      <c r="F14">
        <v>10.1</v>
      </c>
      <c r="G14">
        <v>5.04</v>
      </c>
      <c r="H14">
        <v>7.15</v>
      </c>
      <c r="I14">
        <v>10.9</v>
      </c>
      <c r="J14">
        <v>2.58</v>
      </c>
      <c r="K14">
        <v>9.43</v>
      </c>
      <c r="L14">
        <v>9.14</v>
      </c>
      <c r="M14">
        <v>6.23</v>
      </c>
      <c r="N14">
        <v>11.18</v>
      </c>
      <c r="O14">
        <v>12.88</v>
      </c>
      <c r="P14">
        <v>3.71</v>
      </c>
      <c r="Q14">
        <v>7.07</v>
      </c>
      <c r="R14">
        <v>8.1300000000000008</v>
      </c>
    </row>
    <row r="15" spans="1:18" x14ac:dyDescent="0.2">
      <c r="A15">
        <v>5.97</v>
      </c>
      <c r="B15">
        <v>13.85</v>
      </c>
      <c r="C15">
        <v>16.11</v>
      </c>
      <c r="D15">
        <v>5.13</v>
      </c>
      <c r="E15">
        <v>6.69</v>
      </c>
      <c r="F15">
        <v>11.6</v>
      </c>
      <c r="G15">
        <v>4.87</v>
      </c>
      <c r="H15">
        <v>8.48</v>
      </c>
      <c r="I15">
        <v>12.9</v>
      </c>
      <c r="J15">
        <v>2.73</v>
      </c>
      <c r="K15">
        <v>6.75</v>
      </c>
      <c r="L15">
        <v>11.7</v>
      </c>
      <c r="M15">
        <v>6.8</v>
      </c>
      <c r="N15">
        <v>10.54</v>
      </c>
      <c r="O15">
        <v>15.07</v>
      </c>
      <c r="P15">
        <v>2.99</v>
      </c>
      <c r="Q15">
        <v>5.63</v>
      </c>
      <c r="R15">
        <v>7.06</v>
      </c>
    </row>
    <row r="16" spans="1:18" x14ac:dyDescent="0.2">
      <c r="A16">
        <v>4.53</v>
      </c>
      <c r="B16">
        <v>11.52</v>
      </c>
      <c r="C16">
        <v>10.89</v>
      </c>
      <c r="D16">
        <v>5.46</v>
      </c>
      <c r="E16">
        <v>6.56</v>
      </c>
      <c r="F16">
        <v>10.199999999999999</v>
      </c>
      <c r="G16">
        <v>5.13</v>
      </c>
      <c r="H16">
        <v>7.78</v>
      </c>
      <c r="I16">
        <v>11</v>
      </c>
      <c r="J16">
        <v>2.64</v>
      </c>
      <c r="K16">
        <v>9.6300000000000008</v>
      </c>
      <c r="L16">
        <v>9.23</v>
      </c>
      <c r="M16">
        <v>5.48</v>
      </c>
      <c r="N16">
        <v>9.5519999999999996</v>
      </c>
      <c r="O16">
        <v>14.99</v>
      </c>
      <c r="P16">
        <v>3.96</v>
      </c>
      <c r="Q16">
        <v>5.54</v>
      </c>
      <c r="R16">
        <v>7.73</v>
      </c>
    </row>
    <row r="17" spans="1:18" x14ac:dyDescent="0.2">
      <c r="A17">
        <v>6.13</v>
      </c>
      <c r="B17">
        <v>13.33</v>
      </c>
      <c r="C17">
        <v>11.6</v>
      </c>
      <c r="D17">
        <v>4.33</v>
      </c>
      <c r="E17">
        <v>7.67</v>
      </c>
      <c r="F17">
        <v>10.4</v>
      </c>
      <c r="G17">
        <v>4.59</v>
      </c>
      <c r="H17">
        <v>6.17</v>
      </c>
      <c r="I17">
        <v>8.0399999999999991</v>
      </c>
      <c r="J17">
        <v>3</v>
      </c>
      <c r="K17">
        <v>9.36</v>
      </c>
      <c r="L17">
        <v>10</v>
      </c>
      <c r="M17">
        <v>6.28</v>
      </c>
      <c r="N17">
        <v>11.78</v>
      </c>
      <c r="O17">
        <v>12.43</v>
      </c>
      <c r="P17">
        <v>3.02</v>
      </c>
      <c r="Q17">
        <v>6.07</v>
      </c>
      <c r="R17">
        <v>6.96</v>
      </c>
    </row>
    <row r="18" spans="1:18" x14ac:dyDescent="0.2">
      <c r="A18">
        <v>6.96</v>
      </c>
      <c r="B18">
        <v>14.93</v>
      </c>
      <c r="C18">
        <v>11.32</v>
      </c>
      <c r="D18">
        <v>3.97</v>
      </c>
      <c r="E18">
        <v>7.08</v>
      </c>
      <c r="F18">
        <v>9.58</v>
      </c>
      <c r="G18">
        <v>4.26</v>
      </c>
      <c r="H18">
        <v>5.94</v>
      </c>
      <c r="I18">
        <v>8.9499999999999993</v>
      </c>
      <c r="J18">
        <v>2.48</v>
      </c>
      <c r="K18">
        <v>6.76</v>
      </c>
      <c r="L18">
        <v>10.1</v>
      </c>
      <c r="M18">
        <v>4.8099999999999996</v>
      </c>
      <c r="N18">
        <v>11.98</v>
      </c>
      <c r="O18">
        <v>11.01</v>
      </c>
      <c r="P18">
        <v>4.26</v>
      </c>
      <c r="Q18">
        <v>5.46</v>
      </c>
      <c r="R18">
        <v>6.41</v>
      </c>
    </row>
    <row r="19" spans="1:18" x14ac:dyDescent="0.2">
      <c r="A19">
        <v>7.09</v>
      </c>
      <c r="B19">
        <v>11.72</v>
      </c>
      <c r="C19">
        <v>10.99</v>
      </c>
      <c r="D19">
        <v>5.31</v>
      </c>
      <c r="E19">
        <v>6.89</v>
      </c>
      <c r="F19">
        <v>9.92</v>
      </c>
      <c r="G19">
        <v>4.3899999999999997</v>
      </c>
      <c r="H19">
        <v>8.5</v>
      </c>
      <c r="I19">
        <v>9.43</v>
      </c>
      <c r="J19">
        <v>2.2000000000000002</v>
      </c>
      <c r="K19">
        <v>9.4</v>
      </c>
      <c r="L19">
        <v>9.4600000000000009</v>
      </c>
      <c r="M19">
        <v>5.97</v>
      </c>
      <c r="N19">
        <v>12.19</v>
      </c>
      <c r="O19">
        <v>12.77</v>
      </c>
      <c r="P19">
        <v>3.97</v>
      </c>
      <c r="Q19">
        <v>5.48</v>
      </c>
      <c r="R19">
        <v>8.4600000000000009</v>
      </c>
    </row>
    <row r="20" spans="1:18" x14ac:dyDescent="0.2">
      <c r="A20">
        <v>7.17</v>
      </c>
      <c r="B20">
        <v>13.67</v>
      </c>
      <c r="C20">
        <v>10.81</v>
      </c>
      <c r="D20">
        <v>5.0999999999999996</v>
      </c>
      <c r="E20">
        <v>7.21</v>
      </c>
      <c r="F20">
        <v>12.2</v>
      </c>
      <c r="G20">
        <v>5.34</v>
      </c>
      <c r="H20">
        <v>6.24</v>
      </c>
      <c r="I20">
        <v>11.5</v>
      </c>
      <c r="J20">
        <v>2.83</v>
      </c>
      <c r="K20">
        <v>8.9499999999999993</v>
      </c>
      <c r="L20">
        <v>10.9</v>
      </c>
      <c r="M20">
        <v>6.43</v>
      </c>
      <c r="N20">
        <v>10.37</v>
      </c>
      <c r="O20">
        <v>11.99</v>
      </c>
      <c r="P20">
        <v>3.18</v>
      </c>
      <c r="Q20">
        <v>5.9</v>
      </c>
      <c r="R20">
        <v>6.03</v>
      </c>
    </row>
    <row r="21" spans="1:18" x14ac:dyDescent="0.2">
      <c r="A21">
        <v>5.78</v>
      </c>
      <c r="B21">
        <v>11.99</v>
      </c>
      <c r="C21">
        <v>16.239999999999998</v>
      </c>
      <c r="D21">
        <v>4.17</v>
      </c>
      <c r="E21">
        <v>6.39</v>
      </c>
      <c r="F21">
        <v>9.23</v>
      </c>
      <c r="G21">
        <v>4.38</v>
      </c>
      <c r="H21">
        <v>9.1300000000000008</v>
      </c>
      <c r="I21">
        <v>9.0500000000000007</v>
      </c>
      <c r="J21">
        <v>3.22</v>
      </c>
      <c r="K21">
        <v>7.5</v>
      </c>
      <c r="L21">
        <v>7.97</v>
      </c>
      <c r="M21">
        <v>4.4000000000000004</v>
      </c>
      <c r="N21">
        <v>11.46</v>
      </c>
      <c r="O21">
        <v>13.09</v>
      </c>
      <c r="P21">
        <v>3.28</v>
      </c>
      <c r="Q21">
        <v>5.58</v>
      </c>
      <c r="R21">
        <v>8.25</v>
      </c>
    </row>
    <row r="22" spans="1:18" x14ac:dyDescent="0.2">
      <c r="A22">
        <v>5.59</v>
      </c>
      <c r="B22">
        <v>13.87</v>
      </c>
      <c r="C22">
        <v>12.37</v>
      </c>
      <c r="D22">
        <v>5.2</v>
      </c>
      <c r="E22">
        <v>7.91</v>
      </c>
      <c r="F22">
        <v>9.01</v>
      </c>
      <c r="G22">
        <v>4.6500000000000004</v>
      </c>
      <c r="H22">
        <v>8.15</v>
      </c>
      <c r="I22">
        <v>11.1</v>
      </c>
      <c r="J22">
        <v>2.58</v>
      </c>
      <c r="K22">
        <v>9.1999999999999993</v>
      </c>
      <c r="L22">
        <v>9.75</v>
      </c>
      <c r="M22">
        <v>4.6900000000000004</v>
      </c>
      <c r="N22">
        <v>9.4450000000000003</v>
      </c>
      <c r="O22">
        <v>12.47</v>
      </c>
      <c r="P22">
        <v>3.29</v>
      </c>
      <c r="Q22">
        <v>6.6</v>
      </c>
      <c r="R22">
        <v>7.09</v>
      </c>
    </row>
    <row r="23" spans="1:18" x14ac:dyDescent="0.2">
      <c r="A23">
        <v>5.7</v>
      </c>
      <c r="B23">
        <v>12.86</v>
      </c>
      <c r="C23">
        <v>10.71</v>
      </c>
      <c r="D23">
        <v>5.18</v>
      </c>
      <c r="E23">
        <v>6.31</v>
      </c>
      <c r="F23">
        <v>10.4</v>
      </c>
      <c r="G23">
        <v>5.54</v>
      </c>
      <c r="H23">
        <v>7.02</v>
      </c>
      <c r="I23">
        <v>12.1</v>
      </c>
      <c r="J23">
        <v>2.89</v>
      </c>
      <c r="K23">
        <v>7.25</v>
      </c>
      <c r="L23">
        <v>6.61</v>
      </c>
      <c r="M23">
        <v>4.55</v>
      </c>
      <c r="N23">
        <v>10.68</v>
      </c>
      <c r="O23">
        <v>12.94</v>
      </c>
      <c r="P23">
        <v>3.56</v>
      </c>
      <c r="Q23">
        <v>6.12</v>
      </c>
      <c r="R23">
        <v>7.31</v>
      </c>
    </row>
    <row r="24" spans="1:18" x14ac:dyDescent="0.2">
      <c r="A24">
        <v>6.28</v>
      </c>
      <c r="B24">
        <v>15.11</v>
      </c>
      <c r="C24">
        <v>11.65</v>
      </c>
      <c r="D24">
        <v>4.2</v>
      </c>
      <c r="E24">
        <v>7.05</v>
      </c>
      <c r="F24">
        <v>12.3</v>
      </c>
      <c r="G24">
        <v>5.0599999999999996</v>
      </c>
      <c r="H24">
        <v>7.55</v>
      </c>
      <c r="I24">
        <v>9.81</v>
      </c>
      <c r="J24">
        <v>2.91</v>
      </c>
      <c r="K24">
        <v>7.66</v>
      </c>
      <c r="L24">
        <v>8.2899999999999991</v>
      </c>
      <c r="M24">
        <v>6.57</v>
      </c>
      <c r="N24">
        <v>12.75</v>
      </c>
      <c r="O24">
        <v>14.49</v>
      </c>
      <c r="P24">
        <v>4.24</v>
      </c>
      <c r="Q24">
        <v>5.77</v>
      </c>
      <c r="R24">
        <v>7.12</v>
      </c>
    </row>
    <row r="25" spans="1:18" x14ac:dyDescent="0.2">
      <c r="A25">
        <v>6.93</v>
      </c>
      <c r="B25">
        <v>14.8</v>
      </c>
      <c r="C25">
        <v>15.48</v>
      </c>
      <c r="D25">
        <v>5.25</v>
      </c>
      <c r="E25">
        <v>6.1</v>
      </c>
      <c r="F25">
        <v>10.8</v>
      </c>
      <c r="G25">
        <v>5.19</v>
      </c>
      <c r="H25">
        <v>9.3000000000000007</v>
      </c>
      <c r="I25">
        <v>10.4</v>
      </c>
      <c r="J25">
        <v>2.31</v>
      </c>
      <c r="K25">
        <v>9.6300000000000008</v>
      </c>
      <c r="L25">
        <v>7.3</v>
      </c>
      <c r="M25">
        <v>4.71</v>
      </c>
      <c r="N25">
        <v>10.16</v>
      </c>
      <c r="O25">
        <v>14.01</v>
      </c>
      <c r="P25">
        <v>3.02</v>
      </c>
      <c r="Q25">
        <v>5.49</v>
      </c>
      <c r="R25">
        <v>7.86</v>
      </c>
    </row>
    <row r="26" spans="1:18" x14ac:dyDescent="0.2">
      <c r="A26">
        <v>7.1</v>
      </c>
      <c r="B26">
        <v>14.57</v>
      </c>
      <c r="C26">
        <v>15.3</v>
      </c>
      <c r="D26">
        <v>4.43</v>
      </c>
      <c r="E26">
        <v>5.97</v>
      </c>
      <c r="F26">
        <v>10.6</v>
      </c>
      <c r="G26">
        <v>5.47</v>
      </c>
      <c r="H26">
        <v>9.49</v>
      </c>
      <c r="I26">
        <v>9.07</v>
      </c>
      <c r="J26">
        <v>2.71</v>
      </c>
      <c r="K26">
        <v>7.66</v>
      </c>
      <c r="L26">
        <v>10</v>
      </c>
      <c r="M26">
        <v>6.11</v>
      </c>
      <c r="N26">
        <v>9.56</v>
      </c>
      <c r="O26">
        <v>13.25</v>
      </c>
      <c r="P26">
        <v>3.09</v>
      </c>
      <c r="Q26">
        <v>7.32</v>
      </c>
      <c r="R26">
        <v>7.02</v>
      </c>
    </row>
    <row r="27" spans="1:18" x14ac:dyDescent="0.2">
      <c r="A27">
        <v>4.3099999999999996</v>
      </c>
      <c r="B27">
        <v>13.4</v>
      </c>
      <c r="C27">
        <v>16.489999999999998</v>
      </c>
      <c r="D27">
        <v>3.93</v>
      </c>
      <c r="E27">
        <v>7.25</v>
      </c>
      <c r="F27">
        <v>8.1999999999999993</v>
      </c>
      <c r="G27">
        <v>5.52</v>
      </c>
      <c r="H27">
        <v>9.43</v>
      </c>
      <c r="I27">
        <v>9.1999999999999993</v>
      </c>
      <c r="J27">
        <v>2.83</v>
      </c>
      <c r="K27">
        <v>7.7</v>
      </c>
      <c r="L27">
        <v>10.6</v>
      </c>
      <c r="M27">
        <v>5.33</v>
      </c>
      <c r="N27">
        <v>11.28</v>
      </c>
      <c r="O27">
        <v>13.73</v>
      </c>
      <c r="P27">
        <v>2.94</v>
      </c>
      <c r="Q27">
        <v>5.93</v>
      </c>
      <c r="R27">
        <v>8.52</v>
      </c>
    </row>
    <row r="28" spans="1:18" x14ac:dyDescent="0.2">
      <c r="A28">
        <v>6.67</v>
      </c>
      <c r="B28">
        <v>14.18</v>
      </c>
      <c r="C28">
        <v>13.48</v>
      </c>
      <c r="D28">
        <v>4.21</v>
      </c>
      <c r="E28">
        <v>6.46</v>
      </c>
      <c r="F28">
        <v>8.24</v>
      </c>
      <c r="G28">
        <v>5.49</v>
      </c>
      <c r="H28">
        <v>8.4</v>
      </c>
      <c r="I28">
        <v>9.25</v>
      </c>
      <c r="J28">
        <v>3.19</v>
      </c>
      <c r="K28">
        <v>8.67</v>
      </c>
      <c r="L28">
        <v>7.15</v>
      </c>
      <c r="M28">
        <v>6.87</v>
      </c>
      <c r="N28">
        <v>12.26</v>
      </c>
      <c r="O28">
        <v>14.48</v>
      </c>
      <c r="P28">
        <v>3.14</v>
      </c>
      <c r="Q28">
        <v>6.34</v>
      </c>
      <c r="R28">
        <v>8.43</v>
      </c>
    </row>
    <row r="29" spans="1:18" x14ac:dyDescent="0.2">
      <c r="A29">
        <v>4.51</v>
      </c>
      <c r="B29">
        <v>13.48</v>
      </c>
      <c r="C29">
        <v>10.88</v>
      </c>
      <c r="D29">
        <v>5.26</v>
      </c>
      <c r="E29">
        <v>7.37</v>
      </c>
      <c r="F29">
        <v>9.61</v>
      </c>
      <c r="G29">
        <v>4.5999999999999996</v>
      </c>
      <c r="H29">
        <v>9.5399999999999991</v>
      </c>
      <c r="I29">
        <v>11.2</v>
      </c>
      <c r="J29">
        <v>2.7</v>
      </c>
      <c r="K29">
        <v>8.15</v>
      </c>
      <c r="L29">
        <v>7.51</v>
      </c>
      <c r="M29">
        <v>4.95</v>
      </c>
      <c r="N29">
        <v>10.99</v>
      </c>
      <c r="O29">
        <v>11.83</v>
      </c>
      <c r="P29">
        <v>3.05</v>
      </c>
      <c r="Q29">
        <v>7.3</v>
      </c>
      <c r="R29">
        <v>8.18</v>
      </c>
    </row>
    <row r="30" spans="1:18" x14ac:dyDescent="0.2">
      <c r="A30">
        <v>6.19</v>
      </c>
      <c r="B30">
        <v>14.32</v>
      </c>
      <c r="C30">
        <v>11.49</v>
      </c>
      <c r="D30">
        <v>4.4000000000000004</v>
      </c>
      <c r="E30">
        <v>6.54</v>
      </c>
      <c r="F30">
        <v>10.8</v>
      </c>
      <c r="G30">
        <v>5.71</v>
      </c>
      <c r="H30">
        <v>6.22</v>
      </c>
      <c r="I30">
        <v>11.4</v>
      </c>
      <c r="J30">
        <v>2.37</v>
      </c>
      <c r="K30">
        <v>9.73</v>
      </c>
      <c r="L30">
        <v>6.89</v>
      </c>
      <c r="M30">
        <v>6.65</v>
      </c>
      <c r="N30">
        <v>10.95</v>
      </c>
      <c r="O30">
        <v>11.33</v>
      </c>
      <c r="P30">
        <v>3.84</v>
      </c>
      <c r="Q30">
        <v>6.35</v>
      </c>
      <c r="R30">
        <v>8.36</v>
      </c>
    </row>
    <row r="31" spans="1:18" x14ac:dyDescent="0.2">
      <c r="A31">
        <v>6.31</v>
      </c>
      <c r="B31">
        <v>12.3</v>
      </c>
      <c r="C31">
        <v>12.61</v>
      </c>
      <c r="D31">
        <v>4.38</v>
      </c>
      <c r="E31">
        <v>7.79</v>
      </c>
      <c r="F31">
        <v>12.4</v>
      </c>
      <c r="G31">
        <v>5.7</v>
      </c>
      <c r="H31">
        <v>10.1</v>
      </c>
      <c r="I31">
        <v>10.199999999999999</v>
      </c>
      <c r="J31">
        <v>3.18</v>
      </c>
      <c r="K31">
        <v>8.99</v>
      </c>
      <c r="L31">
        <v>11.5</v>
      </c>
      <c r="M31">
        <v>5.27</v>
      </c>
      <c r="N31">
        <v>11.78</v>
      </c>
      <c r="O31">
        <v>13.73</v>
      </c>
      <c r="P31">
        <v>4.0999999999999996</v>
      </c>
      <c r="Q31">
        <v>5.84</v>
      </c>
      <c r="R31">
        <v>6.95</v>
      </c>
    </row>
    <row r="32" spans="1:18" x14ac:dyDescent="0.2">
      <c r="A32">
        <v>4.84</v>
      </c>
      <c r="B32">
        <v>14.71</v>
      </c>
      <c r="C32">
        <v>15.79</v>
      </c>
      <c r="D32">
        <v>4.99</v>
      </c>
      <c r="E32">
        <v>5.78</v>
      </c>
      <c r="F32">
        <v>8.27</v>
      </c>
      <c r="G32">
        <v>5.4</v>
      </c>
      <c r="H32">
        <v>9.66</v>
      </c>
      <c r="I32">
        <v>12.8</v>
      </c>
      <c r="J32">
        <v>2.11</v>
      </c>
      <c r="K32">
        <v>7.73</v>
      </c>
      <c r="L32">
        <v>8.09</v>
      </c>
      <c r="M32">
        <v>5.0599999999999996</v>
      </c>
      <c r="N32">
        <v>10.07</v>
      </c>
      <c r="O32">
        <v>12.87</v>
      </c>
      <c r="P32">
        <v>3.01</v>
      </c>
      <c r="Q32">
        <v>6.09</v>
      </c>
      <c r="R32">
        <v>7.33</v>
      </c>
    </row>
    <row r="33" spans="1:18" x14ac:dyDescent="0.2">
      <c r="A33">
        <v>5.69</v>
      </c>
      <c r="B33">
        <v>11.48</v>
      </c>
      <c r="C33">
        <v>12.15</v>
      </c>
      <c r="D33">
        <v>2.75</v>
      </c>
      <c r="E33">
        <v>6.95</v>
      </c>
      <c r="F33">
        <v>11.5</v>
      </c>
      <c r="G33">
        <v>4.25</v>
      </c>
      <c r="H33">
        <v>8.69</v>
      </c>
      <c r="I33">
        <v>12.5</v>
      </c>
      <c r="J33">
        <v>2.87</v>
      </c>
      <c r="K33">
        <v>7.98</v>
      </c>
      <c r="L33">
        <v>6.57</v>
      </c>
      <c r="M33">
        <v>6.67</v>
      </c>
      <c r="N33">
        <v>10.09</v>
      </c>
      <c r="O33">
        <v>14.86</v>
      </c>
      <c r="P33">
        <v>3.63</v>
      </c>
      <c r="Q33">
        <v>7.18</v>
      </c>
      <c r="R33">
        <v>6.53</v>
      </c>
    </row>
    <row r="34" spans="1:18" x14ac:dyDescent="0.2">
      <c r="A34">
        <v>4.66</v>
      </c>
      <c r="B34">
        <v>11.03</v>
      </c>
      <c r="C34">
        <v>11.3</v>
      </c>
      <c r="D34">
        <v>5.45</v>
      </c>
      <c r="E34">
        <v>6.57</v>
      </c>
      <c r="F34">
        <v>12.3</v>
      </c>
      <c r="G34">
        <v>5.4</v>
      </c>
      <c r="H34">
        <v>6.84</v>
      </c>
      <c r="I34">
        <v>8.51</v>
      </c>
      <c r="J34">
        <v>3.33</v>
      </c>
      <c r="K34">
        <v>8.08</v>
      </c>
      <c r="L34">
        <v>7.06</v>
      </c>
      <c r="M34">
        <v>6.72</v>
      </c>
      <c r="N34">
        <v>13.07</v>
      </c>
      <c r="O34">
        <v>15.65</v>
      </c>
      <c r="P34">
        <v>2.83</v>
      </c>
      <c r="Q34">
        <v>5.46</v>
      </c>
      <c r="R34">
        <v>6.54</v>
      </c>
    </row>
    <row r="35" spans="1:18" x14ac:dyDescent="0.2">
      <c r="A35">
        <v>4.37</v>
      </c>
      <c r="B35">
        <v>12.79</v>
      </c>
      <c r="D35">
        <v>3.2</v>
      </c>
      <c r="E35">
        <v>7.18</v>
      </c>
      <c r="F35">
        <v>10.7</v>
      </c>
      <c r="G35">
        <v>5.2</v>
      </c>
      <c r="H35">
        <v>9.6</v>
      </c>
      <c r="I35">
        <v>13.1</v>
      </c>
      <c r="J35">
        <v>3.2</v>
      </c>
      <c r="K35">
        <v>9.4600000000000009</v>
      </c>
      <c r="L35">
        <v>8.5500000000000007</v>
      </c>
      <c r="M35">
        <v>6.46</v>
      </c>
      <c r="N35">
        <v>13.78</v>
      </c>
      <c r="O35">
        <v>11.14</v>
      </c>
      <c r="P35">
        <v>2.71</v>
      </c>
      <c r="Q35">
        <v>7.14</v>
      </c>
      <c r="R35">
        <v>7.72</v>
      </c>
    </row>
    <row r="36" spans="1:18" x14ac:dyDescent="0.2">
      <c r="A36">
        <v>4.9400000000000004</v>
      </c>
      <c r="D36">
        <v>4.78</v>
      </c>
      <c r="E36">
        <v>7.18</v>
      </c>
      <c r="G36">
        <v>4.97</v>
      </c>
      <c r="H36">
        <v>10</v>
      </c>
      <c r="I36">
        <v>11.3</v>
      </c>
      <c r="J36">
        <v>2.38</v>
      </c>
      <c r="K36">
        <v>9.16</v>
      </c>
      <c r="L36">
        <v>7.56</v>
      </c>
      <c r="M36">
        <v>5.63</v>
      </c>
      <c r="N36">
        <v>13</v>
      </c>
      <c r="O36">
        <v>11.2</v>
      </c>
      <c r="P36">
        <v>3.56</v>
      </c>
      <c r="Q36">
        <v>5.62</v>
      </c>
      <c r="R36">
        <v>6.7</v>
      </c>
    </row>
    <row r="37" spans="1:18" x14ac:dyDescent="0.2">
      <c r="A37">
        <v>6.75</v>
      </c>
      <c r="D37">
        <v>4.26</v>
      </c>
      <c r="G37">
        <v>4.92</v>
      </c>
      <c r="H37">
        <v>7.07</v>
      </c>
      <c r="I37">
        <v>11.8</v>
      </c>
      <c r="J37">
        <v>2.31</v>
      </c>
      <c r="K37">
        <v>9.5299999999999994</v>
      </c>
      <c r="L37">
        <v>7.03</v>
      </c>
      <c r="N37">
        <v>13.48</v>
      </c>
      <c r="O37">
        <v>12.43</v>
      </c>
      <c r="P37">
        <v>4.25</v>
      </c>
      <c r="R37">
        <v>8.6</v>
      </c>
    </row>
    <row r="38" spans="1:18" x14ac:dyDescent="0.2">
      <c r="H38">
        <v>10</v>
      </c>
      <c r="I38">
        <v>11.4</v>
      </c>
      <c r="J38">
        <v>2.5099999999999998</v>
      </c>
      <c r="K38">
        <v>7</v>
      </c>
      <c r="L38">
        <v>8.85</v>
      </c>
      <c r="N38">
        <v>9.6229999999999993</v>
      </c>
      <c r="O38">
        <v>12.5</v>
      </c>
      <c r="P38">
        <v>3.17</v>
      </c>
      <c r="R38">
        <v>6.93</v>
      </c>
    </row>
    <row r="39" spans="1:18" x14ac:dyDescent="0.2">
      <c r="I39">
        <v>9.26</v>
      </c>
      <c r="J39">
        <v>2.93</v>
      </c>
      <c r="K39">
        <v>7.68</v>
      </c>
      <c r="L39">
        <v>6.65</v>
      </c>
      <c r="O39">
        <v>11.84</v>
      </c>
      <c r="P39">
        <v>3.19</v>
      </c>
      <c r="R39">
        <v>6.49</v>
      </c>
    </row>
    <row r="40" spans="1:18" x14ac:dyDescent="0.2">
      <c r="I40">
        <v>11.3</v>
      </c>
      <c r="J40">
        <v>2.41</v>
      </c>
      <c r="K40">
        <v>8.34</v>
      </c>
      <c r="L40">
        <v>10.199999999999999</v>
      </c>
      <c r="O40">
        <v>10.95</v>
      </c>
      <c r="P40">
        <v>2.86</v>
      </c>
      <c r="R40">
        <v>5.93</v>
      </c>
    </row>
    <row r="41" spans="1:18" x14ac:dyDescent="0.2">
      <c r="J41">
        <v>2.1800000000000002</v>
      </c>
      <c r="L41">
        <v>8.93</v>
      </c>
      <c r="P41">
        <v>4.1100000000000003</v>
      </c>
      <c r="R41">
        <v>8.73</v>
      </c>
    </row>
    <row r="42" spans="1:18" x14ac:dyDescent="0.2">
      <c r="J42">
        <v>2.88</v>
      </c>
      <c r="P42">
        <v>3.01</v>
      </c>
    </row>
    <row r="43" spans="1:18" x14ac:dyDescent="0.2">
      <c r="P43">
        <v>3.65</v>
      </c>
    </row>
    <row r="44" spans="1:18" x14ac:dyDescent="0.2">
      <c r="P44">
        <v>3.49</v>
      </c>
    </row>
    <row r="45" spans="1:18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8" spans="1:18" x14ac:dyDescent="0.2">
      <c r="A48" s="5">
        <f>AVERAGE(A7:A37)</f>
        <v>5.8879310344827598</v>
      </c>
      <c r="B48" s="5">
        <f>B7-$A$48</f>
        <v>-5.8879310344827598</v>
      </c>
      <c r="C48" s="5">
        <f>C7-$A$48</f>
        <v>-5.8879310344827598</v>
      </c>
      <c r="D48" s="5">
        <f>AVERAGE(D7:D37)</f>
        <v>4.4896551724137934</v>
      </c>
      <c r="E48" s="5">
        <f>E7-$D$48</f>
        <v>-4.4896551724137934</v>
      </c>
      <c r="F48" s="5">
        <f>F7-$D$48</f>
        <v>-4.4896551724137934</v>
      </c>
      <c r="G48" s="5">
        <f>AVERAGE(G7:G37)</f>
        <v>5.0748275862068954</v>
      </c>
      <c r="H48" s="5">
        <f>H7-$G$48</f>
        <v>-5.0748275862068954</v>
      </c>
      <c r="I48" s="5">
        <f>I7-$G$48</f>
        <v>-5.0748275862068954</v>
      </c>
      <c r="J48" s="5">
        <f>AVERAGE(J7:J37)+1</f>
        <v>3.7255172413793107</v>
      </c>
      <c r="K48" s="5">
        <f>K7-$J$48</f>
        <v>-3.7255172413793107</v>
      </c>
      <c r="L48" s="5">
        <f>L7-$J$48</f>
        <v>-3.7255172413793107</v>
      </c>
      <c r="M48" s="5">
        <f>AVERAGE(M7:M37)</f>
        <v>5.7092857142857145</v>
      </c>
      <c r="N48" s="5">
        <f>N7-$M$48</f>
        <v>-5.7092857142857145</v>
      </c>
      <c r="O48" s="5">
        <f>O7-$M$48</f>
        <v>-5.7092857142857145</v>
      </c>
      <c r="P48" s="5">
        <f>AVERAGE(P7:P37)</f>
        <v>3.4893103448275862</v>
      </c>
      <c r="Q48" s="5">
        <f>Q7-$P$48</f>
        <v>-3.4893103448275862</v>
      </c>
      <c r="R48" s="5">
        <f>R7-$P$48</f>
        <v>-3.4893103448275862</v>
      </c>
    </row>
    <row r="49" spans="2:18" x14ac:dyDescent="0.2">
      <c r="B49" s="5">
        <f>B8-$A$48</f>
        <v>-5.8879310344827598</v>
      </c>
      <c r="C49" s="5">
        <f>C8-$A$48</f>
        <v>-5.8879310344827598</v>
      </c>
      <c r="D49" s="5"/>
      <c r="E49" s="5">
        <f>E8-$D$48</f>
        <v>-4.4896551724137934</v>
      </c>
      <c r="F49" s="5">
        <f>F8-$D$48</f>
        <v>-4.4896551724137934</v>
      </c>
      <c r="G49" s="5"/>
      <c r="H49" s="5">
        <f>H8-$G$48</f>
        <v>-5.0748275862068954</v>
      </c>
      <c r="I49" s="5">
        <f>I8-$G$48</f>
        <v>-5.0748275862068954</v>
      </c>
      <c r="J49" s="5"/>
      <c r="K49" s="5">
        <f>K8-$J$48</f>
        <v>-3.7255172413793107</v>
      </c>
      <c r="L49" s="5">
        <f>L8-$J$48</f>
        <v>-3.7255172413793107</v>
      </c>
      <c r="M49" s="5"/>
      <c r="N49" s="5">
        <f>N8-$M$48</f>
        <v>-5.7092857142857145</v>
      </c>
      <c r="O49" s="5">
        <f>O8-$M$48</f>
        <v>-5.7092857142857145</v>
      </c>
      <c r="P49" s="5"/>
      <c r="Q49" s="5">
        <f t="shared" ref="Q49:R49" si="0">Q8-$P$48</f>
        <v>-3.4893103448275862</v>
      </c>
      <c r="R49" s="5">
        <f t="shared" si="0"/>
        <v>-3.4893103448275862</v>
      </c>
    </row>
    <row r="50" spans="2:18" x14ac:dyDescent="0.2">
      <c r="B50" s="5">
        <f t="shared" ref="B50:C75" si="1">B9-$A$48</f>
        <v>5.9520689655172401</v>
      </c>
      <c r="C50" s="5">
        <f t="shared" si="1"/>
        <v>8.8620689655172402</v>
      </c>
      <c r="D50" s="5"/>
      <c r="E50" s="5">
        <f t="shared" ref="E50:F50" si="2">E9-$D$48</f>
        <v>2.1003448275862064</v>
      </c>
      <c r="F50" s="5">
        <f t="shared" si="2"/>
        <v>6.2103448275862059</v>
      </c>
      <c r="G50" s="5"/>
      <c r="H50" s="5">
        <f t="shared" ref="H50:I50" si="3">H9-$G$48</f>
        <v>1.405172413793105</v>
      </c>
      <c r="I50" s="5">
        <f t="shared" si="3"/>
        <v>8.1251724137931038</v>
      </c>
      <c r="J50" s="5"/>
      <c r="K50" s="5">
        <f t="shared" ref="K50:L50" si="4">K9-$J$48</f>
        <v>5.8044827586206882</v>
      </c>
      <c r="L50" s="5">
        <f t="shared" si="4"/>
        <v>5.4844827586206897</v>
      </c>
      <c r="M50" s="5"/>
      <c r="N50" s="5">
        <f t="shared" ref="N50:O50" si="5">N9-$M$48</f>
        <v>5.1407142857142851</v>
      </c>
      <c r="O50" s="5">
        <f t="shared" si="5"/>
        <v>10.060714285714285</v>
      </c>
      <c r="P50" s="5"/>
      <c r="Q50" s="5">
        <f>Q9-$P$48+1</f>
        <v>4.6406896551724142</v>
      </c>
      <c r="R50" s="5">
        <f t="shared" ref="R50" si="6">R9-$P$48</f>
        <v>4.5606896551724141</v>
      </c>
    </row>
    <row r="51" spans="2:18" x14ac:dyDescent="0.2">
      <c r="B51" s="5">
        <f t="shared" si="1"/>
        <v>6.8020689655172397</v>
      </c>
      <c r="C51" s="5">
        <f t="shared" si="1"/>
        <v>4.8320689655172409</v>
      </c>
      <c r="D51" s="5"/>
      <c r="E51" s="5">
        <f t="shared" ref="E51:F51" si="7">E10-$D$48</f>
        <v>1.3603448275862062</v>
      </c>
      <c r="F51" s="5">
        <f t="shared" si="7"/>
        <v>3.9503448275862061</v>
      </c>
      <c r="G51" s="5"/>
      <c r="H51" s="5">
        <f t="shared" ref="H51:I51" si="8">H10-$G$48</f>
        <v>2.2451724137931048</v>
      </c>
      <c r="I51" s="5">
        <f t="shared" si="8"/>
        <v>3.2451724137931048</v>
      </c>
      <c r="J51" s="5"/>
      <c r="K51" s="5">
        <f t="shared" ref="K51:L51" si="9">K10-$J$48</f>
        <v>4.8344827586206893</v>
      </c>
      <c r="L51" s="5">
        <f t="shared" si="9"/>
        <v>2.8944827586206894</v>
      </c>
      <c r="M51" s="5"/>
      <c r="N51" s="5">
        <f t="shared" ref="N51:O51" si="10">N10-$M$48</f>
        <v>5.4107142857142847</v>
      </c>
      <c r="O51" s="5">
        <f t="shared" si="10"/>
        <v>9.3807142857142853</v>
      </c>
      <c r="P51" s="5"/>
      <c r="Q51" s="5">
        <f t="shared" ref="Q51:Q77" si="11">Q10-$P$48+1</f>
        <v>4.6806896551724133</v>
      </c>
      <c r="R51" s="5">
        <f t="shared" ref="R51" si="12">R10-$P$48</f>
        <v>5.1806896551724133</v>
      </c>
    </row>
    <row r="52" spans="2:18" x14ac:dyDescent="0.2">
      <c r="B52" s="5">
        <f t="shared" si="1"/>
        <v>5.8620689655172402</v>
      </c>
      <c r="C52" s="5">
        <f t="shared" si="1"/>
        <v>5.9320689655172405</v>
      </c>
      <c r="D52" s="5"/>
      <c r="E52" s="5">
        <f t="shared" ref="E52:F52" si="13">E11-$D$48</f>
        <v>1.9203448275862067</v>
      </c>
      <c r="F52" s="5">
        <f t="shared" si="13"/>
        <v>4.2203448275862074</v>
      </c>
      <c r="G52" s="5"/>
      <c r="H52" s="5">
        <f t="shared" ref="H52:I52" si="14">H11-$G$48</f>
        <v>0.99517241379310484</v>
      </c>
      <c r="I52" s="5">
        <f t="shared" si="14"/>
        <v>3.3651724137931041</v>
      </c>
      <c r="J52" s="5"/>
      <c r="K52" s="5">
        <f t="shared" ref="K52:L52" si="15">K11-$J$48</f>
        <v>5.4144827586206894</v>
      </c>
      <c r="L52" s="5">
        <f t="shared" si="15"/>
        <v>5.7844827586206886</v>
      </c>
      <c r="M52" s="5"/>
      <c r="N52" s="5">
        <f t="shared" ref="N52:O52" si="16">N11-$M$48</f>
        <v>7.430714285714286</v>
      </c>
      <c r="O52" s="5">
        <f t="shared" si="16"/>
        <v>8.6507142857142849</v>
      </c>
      <c r="P52" s="5"/>
      <c r="Q52" s="5">
        <f t="shared" si="11"/>
        <v>3.5706896551724134</v>
      </c>
      <c r="R52" s="5">
        <f t="shared" ref="R52" si="17">R11-$P$48</f>
        <v>5.0806896551724137</v>
      </c>
    </row>
    <row r="53" spans="2:18" x14ac:dyDescent="0.2">
      <c r="B53" s="5">
        <f t="shared" si="1"/>
        <v>8.9720689655172396</v>
      </c>
      <c r="C53" s="5">
        <f t="shared" si="1"/>
        <v>6.9520689655172401</v>
      </c>
      <c r="D53" s="5"/>
      <c r="E53" s="5">
        <f t="shared" ref="E53:F53" si="18">E12-$D$48</f>
        <v>1.8903448275862065</v>
      </c>
      <c r="F53" s="5">
        <f t="shared" si="18"/>
        <v>8.0103448275862057</v>
      </c>
      <c r="G53" s="5"/>
      <c r="H53" s="5">
        <f t="shared" ref="H53:I53" si="19">H12-$G$48</f>
        <v>5.5251724137931042</v>
      </c>
      <c r="I53" s="5">
        <f t="shared" si="19"/>
        <v>5.8251724137931049</v>
      </c>
      <c r="J53" s="5"/>
      <c r="K53" s="5">
        <f t="shared" ref="K53:L53" si="20">K12-$J$48</f>
        <v>5.4844827586206897</v>
      </c>
      <c r="L53" s="5">
        <f t="shared" si="20"/>
        <v>6.2744827586206888</v>
      </c>
      <c r="M53" s="5"/>
      <c r="N53" s="5">
        <f t="shared" ref="N53:O53" si="21">N12-$M$48</f>
        <v>6.3407142857142862</v>
      </c>
      <c r="O53" s="5">
        <f t="shared" si="21"/>
        <v>8.6307142857142853</v>
      </c>
      <c r="P53" s="5"/>
      <c r="Q53" s="5">
        <f t="shared" si="11"/>
        <v>3.1306896551724139</v>
      </c>
      <c r="R53" s="5">
        <f t="shared" ref="R53" si="22">R12-$P$48</f>
        <v>4.030689655172413</v>
      </c>
    </row>
    <row r="54" spans="2:18" x14ac:dyDescent="0.2">
      <c r="B54" s="5">
        <f t="shared" si="1"/>
        <v>8.242068965517241</v>
      </c>
      <c r="C54" s="5">
        <f t="shared" si="1"/>
        <v>5.5620689655172395</v>
      </c>
      <c r="D54" s="5"/>
      <c r="E54" s="5">
        <f t="shared" ref="E54:F54" si="23">E13-$D$48</f>
        <v>2.4303448275862065</v>
      </c>
      <c r="F54" s="5">
        <f t="shared" si="23"/>
        <v>7.6103448275862062</v>
      </c>
      <c r="G54" s="5"/>
      <c r="H54" s="5">
        <f t="shared" ref="H54:I54" si="24">H13-$G$48</f>
        <v>5.6251724137931038</v>
      </c>
      <c r="I54" s="5">
        <f t="shared" si="24"/>
        <v>8.2251724137931053</v>
      </c>
      <c r="J54" s="5"/>
      <c r="K54" s="5">
        <f t="shared" ref="K54:L54" si="25">K13-$J$48</f>
        <v>4.6744827586206892</v>
      </c>
      <c r="L54" s="5">
        <f t="shared" si="25"/>
        <v>7.5744827586206895</v>
      </c>
      <c r="M54" s="5"/>
      <c r="N54" s="5">
        <f t="shared" ref="N54:O54" si="26">N13-$M$48</f>
        <v>7.6407142857142851</v>
      </c>
      <c r="O54" s="5">
        <f t="shared" si="26"/>
        <v>8.0707142857142848</v>
      </c>
      <c r="P54" s="5"/>
      <c r="Q54" s="5">
        <f t="shared" si="11"/>
        <v>3.2306896551724136</v>
      </c>
      <c r="R54" s="5">
        <f t="shared" ref="R54" si="27">R13-$P$48</f>
        <v>5.0606896551724141</v>
      </c>
    </row>
    <row r="55" spans="2:18" x14ac:dyDescent="0.2">
      <c r="B55" s="5">
        <f t="shared" si="1"/>
        <v>5.0920689655172406</v>
      </c>
      <c r="C55" s="5">
        <f t="shared" si="1"/>
        <v>10.36206896551724</v>
      </c>
      <c r="D55" s="5"/>
      <c r="E55" s="5">
        <f t="shared" ref="E55:F55" si="28">E14-$D$48</f>
        <v>1.2803448275862062</v>
      </c>
      <c r="F55" s="5">
        <f t="shared" si="28"/>
        <v>5.6103448275862062</v>
      </c>
      <c r="G55" s="5"/>
      <c r="H55" s="5">
        <f t="shared" ref="H55:I55" si="29">H14-$G$48</f>
        <v>2.0751724137931049</v>
      </c>
      <c r="I55" s="5">
        <f t="shared" si="29"/>
        <v>5.8251724137931049</v>
      </c>
      <c r="J55" s="5"/>
      <c r="K55" s="5">
        <f t="shared" ref="K55:L55" si="30">K14-$J$48</f>
        <v>5.7044827586206885</v>
      </c>
      <c r="L55" s="5">
        <f t="shared" si="30"/>
        <v>5.4144827586206894</v>
      </c>
      <c r="M55" s="5"/>
      <c r="N55" s="5">
        <f t="shared" ref="N55:O55" si="31">N14-$M$48</f>
        <v>5.4707142857142852</v>
      </c>
      <c r="O55" s="5">
        <f t="shared" si="31"/>
        <v>7.1707142857142863</v>
      </c>
      <c r="P55" s="5"/>
      <c r="Q55" s="5">
        <f t="shared" si="11"/>
        <v>4.5806896551724137</v>
      </c>
      <c r="R55" s="5">
        <f t="shared" ref="R55" si="32">R14-$P$48</f>
        <v>4.6406896551724142</v>
      </c>
    </row>
    <row r="56" spans="2:18" x14ac:dyDescent="0.2">
      <c r="B56" s="5">
        <f t="shared" si="1"/>
        <v>7.9620689655172399</v>
      </c>
      <c r="C56" s="5">
        <f t="shared" si="1"/>
        <v>10.22206896551724</v>
      </c>
      <c r="D56" s="5"/>
      <c r="E56" s="5">
        <f t="shared" ref="E56:F56" si="33">E15-$D$48</f>
        <v>2.200344827586207</v>
      </c>
      <c r="F56" s="5">
        <f t="shared" si="33"/>
        <v>7.1103448275862062</v>
      </c>
      <c r="G56" s="5"/>
      <c r="H56" s="5">
        <f t="shared" ref="H56:I56" si="34">H15-$G$48</f>
        <v>3.405172413793105</v>
      </c>
      <c r="I56" s="5">
        <f t="shared" si="34"/>
        <v>7.8251724137931049</v>
      </c>
      <c r="J56" s="5"/>
      <c r="K56" s="5">
        <f t="shared" ref="K56:L56" si="35">K15-$J$48</f>
        <v>3.0244827586206893</v>
      </c>
      <c r="L56" s="5">
        <f t="shared" si="35"/>
        <v>7.9744827586206881</v>
      </c>
      <c r="M56" s="5"/>
      <c r="N56" s="5">
        <f t="shared" ref="N56:O56" si="36">N15-$M$48</f>
        <v>4.8307142857142846</v>
      </c>
      <c r="O56" s="5">
        <f t="shared" si="36"/>
        <v>9.3607142857142858</v>
      </c>
      <c r="P56" s="5"/>
      <c r="Q56" s="5">
        <f t="shared" si="11"/>
        <v>3.1406896551724137</v>
      </c>
      <c r="R56" s="5">
        <f t="shared" ref="R56" si="37">R15-$P$48</f>
        <v>3.5706896551724134</v>
      </c>
    </row>
    <row r="57" spans="2:18" x14ac:dyDescent="0.2">
      <c r="B57" s="5">
        <f t="shared" si="1"/>
        <v>5.6320689655172398</v>
      </c>
      <c r="C57" s="5">
        <f t="shared" si="1"/>
        <v>5.0020689655172408</v>
      </c>
      <c r="D57" s="5"/>
      <c r="E57" s="5">
        <f t="shared" ref="E57:F57" si="38">E16-$D$48</f>
        <v>2.0703448275862062</v>
      </c>
      <c r="F57" s="5">
        <f t="shared" si="38"/>
        <v>5.7103448275862059</v>
      </c>
      <c r="G57" s="5"/>
      <c r="H57" s="5">
        <f t="shared" ref="H57:I57" si="39">H16-$G$48</f>
        <v>2.7051724137931048</v>
      </c>
      <c r="I57" s="5">
        <f t="shared" si="39"/>
        <v>5.9251724137931046</v>
      </c>
      <c r="J57" s="5"/>
      <c r="K57" s="5">
        <f t="shared" ref="K57:L57" si="40">K16-$J$48</f>
        <v>5.9044827586206896</v>
      </c>
      <c r="L57" s="5">
        <f t="shared" si="40"/>
        <v>5.5044827586206893</v>
      </c>
      <c r="M57" s="5"/>
      <c r="N57" s="5">
        <f t="shared" ref="N57:O57" si="41">N16-$M$48</f>
        <v>3.8427142857142851</v>
      </c>
      <c r="O57" s="5">
        <f t="shared" si="41"/>
        <v>9.2807142857142857</v>
      </c>
      <c r="P57" s="5"/>
      <c r="Q57" s="5">
        <f t="shared" si="11"/>
        <v>3.0506896551724139</v>
      </c>
      <c r="R57" s="5">
        <f t="shared" ref="R57" si="42">R16-$P$48</f>
        <v>4.2406896551724138</v>
      </c>
    </row>
    <row r="58" spans="2:18" x14ac:dyDescent="0.2">
      <c r="B58" s="5">
        <f t="shared" si="1"/>
        <v>7.4420689655172403</v>
      </c>
      <c r="C58" s="5">
        <f t="shared" si="1"/>
        <v>5.7120689655172399</v>
      </c>
      <c r="D58" s="5"/>
      <c r="E58" s="5">
        <f t="shared" ref="E58:F58" si="43">E17-$D$48</f>
        <v>3.1803448275862065</v>
      </c>
      <c r="F58" s="5">
        <f t="shared" si="43"/>
        <v>5.9103448275862069</v>
      </c>
      <c r="G58" s="5"/>
      <c r="H58" s="5">
        <f t="shared" ref="H58:I58" si="44">H17-$G$48</f>
        <v>1.0951724137931045</v>
      </c>
      <c r="I58" s="5">
        <f t="shared" si="44"/>
        <v>2.9651724137931037</v>
      </c>
      <c r="J58" s="5"/>
      <c r="K58" s="5">
        <f t="shared" ref="K58:L58" si="45">K17-$J$48</f>
        <v>5.6344827586206883</v>
      </c>
      <c r="L58" s="5">
        <f t="shared" si="45"/>
        <v>6.2744827586206888</v>
      </c>
      <c r="M58" s="5"/>
      <c r="N58" s="5">
        <f t="shared" ref="N58:O58" si="46">N17-$M$48</f>
        <v>6.0707142857142848</v>
      </c>
      <c r="O58" s="5">
        <f t="shared" si="46"/>
        <v>6.7207142857142852</v>
      </c>
      <c r="P58" s="5"/>
      <c r="Q58" s="5">
        <f t="shared" si="11"/>
        <v>3.5806896551724141</v>
      </c>
      <c r="R58" s="5">
        <f t="shared" ref="R58" si="47">R17-$P$48</f>
        <v>3.4706896551724138</v>
      </c>
    </row>
    <row r="59" spans="2:18" x14ac:dyDescent="0.2">
      <c r="B59" s="5">
        <f t="shared" si="1"/>
        <v>9.0420689655172399</v>
      </c>
      <c r="C59" s="5">
        <f t="shared" si="1"/>
        <v>5.4320689655172405</v>
      </c>
      <c r="D59" s="5"/>
      <c r="E59" s="5">
        <f t="shared" ref="E59:F59" si="48">E18-$D$48</f>
        <v>2.5903448275862067</v>
      </c>
      <c r="F59" s="5">
        <f t="shared" si="48"/>
        <v>5.0903448275862067</v>
      </c>
      <c r="G59" s="5"/>
      <c r="H59" s="5">
        <f t="shared" ref="H59:I59" si="49">H18-$G$48</f>
        <v>0.86517241379310494</v>
      </c>
      <c r="I59" s="5">
        <f t="shared" si="49"/>
        <v>3.8751724137931038</v>
      </c>
      <c r="J59" s="5"/>
      <c r="K59" s="5">
        <f t="shared" ref="K59:L59" si="50">K18-$J$48</f>
        <v>3.0344827586206891</v>
      </c>
      <c r="L59" s="5">
        <f t="shared" si="50"/>
        <v>6.3744827586206885</v>
      </c>
      <c r="M59" s="5"/>
      <c r="N59" s="5">
        <f t="shared" ref="N59:O59" si="51">N18-$M$48</f>
        <v>6.2707142857142859</v>
      </c>
      <c r="O59" s="5">
        <f t="shared" si="51"/>
        <v>5.3007142857142853</v>
      </c>
      <c r="P59" s="5"/>
      <c r="Q59" s="5">
        <f t="shared" si="11"/>
        <v>2.9706896551724138</v>
      </c>
      <c r="R59" s="5">
        <f t="shared" ref="R59" si="52">R18-$P$48</f>
        <v>2.920689655172414</v>
      </c>
    </row>
    <row r="60" spans="2:18" x14ac:dyDescent="0.2">
      <c r="B60" s="5">
        <f t="shared" si="1"/>
        <v>5.8320689655172409</v>
      </c>
      <c r="C60" s="5">
        <f t="shared" si="1"/>
        <v>5.1020689655172404</v>
      </c>
      <c r="D60" s="5"/>
      <c r="E60" s="5">
        <f t="shared" ref="E60:F60" si="53">E19-$D$48</f>
        <v>2.4003448275862063</v>
      </c>
      <c r="F60" s="5">
        <f t="shared" si="53"/>
        <v>5.4303448275862065</v>
      </c>
      <c r="G60" s="5"/>
      <c r="H60" s="5">
        <f t="shared" ref="H60:I60" si="54">H19-$G$48</f>
        <v>3.4251724137931046</v>
      </c>
      <c r="I60" s="5">
        <f t="shared" si="54"/>
        <v>4.3551724137931043</v>
      </c>
      <c r="J60" s="5"/>
      <c r="K60" s="5">
        <f t="shared" ref="K60:L60" si="55">K19-$J$48</f>
        <v>5.6744827586206892</v>
      </c>
      <c r="L60" s="5">
        <f t="shared" si="55"/>
        <v>5.7344827586206897</v>
      </c>
      <c r="M60" s="5"/>
      <c r="N60" s="5">
        <f t="shared" ref="N60:O60" si="56">N19-$M$48</f>
        <v>6.480714285714285</v>
      </c>
      <c r="O60" s="5">
        <f t="shared" si="56"/>
        <v>7.0607142857142851</v>
      </c>
      <c r="P60" s="5"/>
      <c r="Q60" s="5">
        <f t="shared" si="11"/>
        <v>2.9906896551724143</v>
      </c>
      <c r="R60" s="5">
        <f t="shared" ref="R60" si="57">R19-$P$48</f>
        <v>4.9706896551724142</v>
      </c>
    </row>
    <row r="61" spans="2:18" x14ac:dyDescent="0.2">
      <c r="B61" s="5">
        <f t="shared" si="1"/>
        <v>7.7820689655172401</v>
      </c>
      <c r="C61" s="5">
        <f t="shared" si="1"/>
        <v>4.9220689655172407</v>
      </c>
      <c r="D61" s="5"/>
      <c r="E61" s="5">
        <f t="shared" ref="E61:F61" si="58">E20-$D$48</f>
        <v>2.7203448275862065</v>
      </c>
      <c r="F61" s="5">
        <f t="shared" si="58"/>
        <v>7.7103448275862059</v>
      </c>
      <c r="G61" s="5"/>
      <c r="H61" s="5">
        <f t="shared" ref="H61:I61" si="59">H20-$G$48</f>
        <v>1.1651724137931048</v>
      </c>
      <c r="I61" s="5">
        <f t="shared" si="59"/>
        <v>6.4251724137931046</v>
      </c>
      <c r="J61" s="5"/>
      <c r="K61" s="5">
        <f t="shared" ref="K61:L61" si="60">K20-$J$48</f>
        <v>5.2244827586206881</v>
      </c>
      <c r="L61" s="5">
        <f t="shared" si="60"/>
        <v>7.1744827586206892</v>
      </c>
      <c r="M61" s="5"/>
      <c r="N61" s="5">
        <f t="shared" ref="N61:O61" si="61">N20-$M$48</f>
        <v>4.6607142857142847</v>
      </c>
      <c r="O61" s="5">
        <f t="shared" si="61"/>
        <v>6.2807142857142857</v>
      </c>
      <c r="P61" s="5"/>
      <c r="Q61" s="5">
        <f t="shared" si="11"/>
        <v>3.4106896551724142</v>
      </c>
      <c r="R61" s="5">
        <f t="shared" ref="R61" si="62">R20-$P$48</f>
        <v>2.5406896551724141</v>
      </c>
    </row>
    <row r="62" spans="2:18" x14ac:dyDescent="0.2">
      <c r="B62" s="5">
        <f t="shared" si="1"/>
        <v>6.1020689655172404</v>
      </c>
      <c r="C62" s="5">
        <f t="shared" si="1"/>
        <v>10.352068965517239</v>
      </c>
      <c r="D62" s="5"/>
      <c r="E62" s="5">
        <f t="shared" ref="E62:F62" si="63">E21-$D$48</f>
        <v>1.9003448275862063</v>
      </c>
      <c r="F62" s="5">
        <f t="shared" si="63"/>
        <v>4.740344827586207</v>
      </c>
      <c r="G62" s="5"/>
      <c r="H62" s="5">
        <f t="shared" ref="H62:I62" si="64">H21-$G$48</f>
        <v>4.0551724137931053</v>
      </c>
      <c r="I62" s="5">
        <f t="shared" si="64"/>
        <v>3.9751724137931053</v>
      </c>
      <c r="J62" s="5"/>
      <c r="K62" s="5">
        <f t="shared" ref="K62:L62" si="65">K21-$J$48</f>
        <v>3.7744827586206893</v>
      </c>
      <c r="L62" s="5">
        <f t="shared" si="65"/>
        <v>4.2444827586206895</v>
      </c>
      <c r="M62" s="5"/>
      <c r="N62" s="5">
        <f t="shared" ref="N62:O62" si="66">N21-$M$48</f>
        <v>5.7507142857142863</v>
      </c>
      <c r="O62" s="5">
        <f t="shared" si="66"/>
        <v>7.3807142857142853</v>
      </c>
      <c r="P62" s="5"/>
      <c r="Q62" s="5">
        <f t="shared" si="11"/>
        <v>3.0906896551724139</v>
      </c>
      <c r="R62" s="5">
        <f t="shared" ref="R62" si="67">R21-$P$48</f>
        <v>4.7606896551724134</v>
      </c>
    </row>
    <row r="63" spans="2:18" x14ac:dyDescent="0.2">
      <c r="B63" s="5">
        <f t="shared" si="1"/>
        <v>7.9820689655172394</v>
      </c>
      <c r="C63" s="5">
        <f t="shared" si="1"/>
        <v>6.4820689655172394</v>
      </c>
      <c r="D63" s="5"/>
      <c r="E63" s="5">
        <f t="shared" ref="E63:F63" si="68">E22-$D$48</f>
        <v>3.4203448275862067</v>
      </c>
      <c r="F63" s="5">
        <f t="shared" si="68"/>
        <v>4.5203448275862064</v>
      </c>
      <c r="G63" s="5"/>
      <c r="H63" s="5">
        <f t="shared" ref="H63:I63" si="69">H22-$G$48</f>
        <v>3.0751724137931049</v>
      </c>
      <c r="I63" s="5">
        <f t="shared" si="69"/>
        <v>6.0251724137931042</v>
      </c>
      <c r="J63" s="5"/>
      <c r="K63" s="5">
        <f t="shared" ref="K63:L63" si="70">K22-$J$48</f>
        <v>5.4744827586206881</v>
      </c>
      <c r="L63" s="5">
        <f t="shared" si="70"/>
        <v>6.0244827586206888</v>
      </c>
      <c r="M63" s="5"/>
      <c r="N63" s="5">
        <f t="shared" ref="N63:O63" si="71">N22-$M$48</f>
        <v>3.7357142857142858</v>
      </c>
      <c r="O63" s="5">
        <f t="shared" si="71"/>
        <v>6.7607142857142861</v>
      </c>
      <c r="P63" s="5"/>
      <c r="Q63" s="5">
        <f t="shared" si="11"/>
        <v>4.110689655172413</v>
      </c>
      <c r="R63" s="5">
        <f t="shared" ref="R63" si="72">R22-$P$48</f>
        <v>3.6006896551724137</v>
      </c>
    </row>
    <row r="64" spans="2:18" x14ac:dyDescent="0.2">
      <c r="B64" s="5">
        <f t="shared" si="1"/>
        <v>6.9720689655172396</v>
      </c>
      <c r="C64" s="5">
        <f t="shared" si="1"/>
        <v>4.8220689655172411</v>
      </c>
      <c r="D64" s="5"/>
      <c r="E64" s="5">
        <f t="shared" ref="E64:F64" si="73">E23-$D$48</f>
        <v>1.8203448275862062</v>
      </c>
      <c r="F64" s="5">
        <f t="shared" si="73"/>
        <v>5.9103448275862069</v>
      </c>
      <c r="G64" s="5"/>
      <c r="H64" s="5">
        <f t="shared" ref="H64:I64" si="74">H23-$G$48</f>
        <v>1.9451724137931041</v>
      </c>
      <c r="I64" s="5">
        <f t="shared" si="74"/>
        <v>7.0251724137931042</v>
      </c>
      <c r="J64" s="5"/>
      <c r="K64" s="5">
        <f t="shared" ref="K64:L64" si="75">K23-$J$48</f>
        <v>3.5244827586206893</v>
      </c>
      <c r="L64" s="5">
        <f t="shared" si="75"/>
        <v>2.8844827586206896</v>
      </c>
      <c r="M64" s="5"/>
      <c r="N64" s="5">
        <f t="shared" ref="N64:O64" si="76">N23-$M$48</f>
        <v>4.9707142857142852</v>
      </c>
      <c r="O64" s="5">
        <f t="shared" si="76"/>
        <v>7.230714285714285</v>
      </c>
      <c r="P64" s="5"/>
      <c r="Q64" s="5">
        <f t="shared" si="11"/>
        <v>3.6306896551724139</v>
      </c>
      <c r="R64" s="5">
        <f t="shared" ref="R64" si="77">R23-$P$48</f>
        <v>3.8206896551724134</v>
      </c>
    </row>
    <row r="65" spans="2:18" x14ac:dyDescent="0.2">
      <c r="B65" s="5">
        <f t="shared" si="1"/>
        <v>9.2220689655172396</v>
      </c>
      <c r="C65" s="5">
        <f t="shared" si="1"/>
        <v>5.7620689655172406</v>
      </c>
      <c r="D65" s="5"/>
      <c r="E65" s="5">
        <f t="shared" ref="E65:F65" si="78">E24-$D$48</f>
        <v>2.5603448275862064</v>
      </c>
      <c r="F65" s="5">
        <f t="shared" si="78"/>
        <v>7.8103448275862073</v>
      </c>
      <c r="G65" s="5"/>
      <c r="H65" s="5">
        <f t="shared" ref="H65:I65" si="79">H24-$G$48</f>
        <v>2.4751724137931044</v>
      </c>
      <c r="I65" s="5">
        <f t="shared" si="79"/>
        <v>4.7351724137931051</v>
      </c>
      <c r="J65" s="5"/>
      <c r="K65" s="5">
        <f t="shared" ref="K65:L65" si="80">K24-$J$48</f>
        <v>3.9344827586206894</v>
      </c>
      <c r="L65" s="5">
        <f t="shared" si="80"/>
        <v>4.564482758620688</v>
      </c>
      <c r="M65" s="5"/>
      <c r="N65" s="5">
        <f t="shared" ref="N65:O65" si="81">N24-$M$48</f>
        <v>7.0407142857142855</v>
      </c>
      <c r="O65" s="5">
        <f t="shared" si="81"/>
        <v>8.7807142857142857</v>
      </c>
      <c r="P65" s="5"/>
      <c r="Q65" s="5">
        <f t="shared" si="11"/>
        <v>3.2806896551724134</v>
      </c>
      <c r="R65" s="5">
        <f t="shared" ref="R65" si="82">R24-$P$48</f>
        <v>3.6306896551724139</v>
      </c>
    </row>
    <row r="66" spans="2:18" x14ac:dyDescent="0.2">
      <c r="B66" s="5">
        <f t="shared" si="1"/>
        <v>8.9120689655172409</v>
      </c>
      <c r="C66" s="5">
        <f t="shared" si="1"/>
        <v>9.5920689655172406</v>
      </c>
      <c r="D66" s="5"/>
      <c r="E66" s="5">
        <f t="shared" ref="E66:F66" si="83">E25-$D$48</f>
        <v>1.6103448275862062</v>
      </c>
      <c r="F66" s="5">
        <f t="shared" si="83"/>
        <v>6.3103448275862073</v>
      </c>
      <c r="G66" s="5"/>
      <c r="H66" s="5">
        <f t="shared" ref="H66:I66" si="84">H25-$G$48</f>
        <v>4.2251724137931053</v>
      </c>
      <c r="I66" s="5">
        <f t="shared" si="84"/>
        <v>5.3251724137931049</v>
      </c>
      <c r="J66" s="5"/>
      <c r="K66" s="5">
        <f t="shared" ref="K66:L66" si="85">K25-$J$48</f>
        <v>5.9044827586206896</v>
      </c>
      <c r="L66" s="5">
        <f t="shared" si="85"/>
        <v>3.5744827586206891</v>
      </c>
      <c r="M66" s="5"/>
      <c r="N66" s="5">
        <f t="shared" ref="N66:O66" si="86">N25-$M$48</f>
        <v>4.4507142857142856</v>
      </c>
      <c r="O66" s="5">
        <f t="shared" si="86"/>
        <v>8.3007142857142853</v>
      </c>
      <c r="P66" s="5"/>
      <c r="Q66" s="5">
        <f t="shared" si="11"/>
        <v>3.000689655172414</v>
      </c>
      <c r="R66" s="5">
        <f t="shared" ref="R66" si="87">R25-$P$48</f>
        <v>4.3706896551724146</v>
      </c>
    </row>
    <row r="67" spans="2:18" x14ac:dyDescent="0.2">
      <c r="B67" s="5">
        <f t="shared" si="1"/>
        <v>8.6820689655172405</v>
      </c>
      <c r="C67" s="5">
        <f t="shared" si="1"/>
        <v>9.4120689655172409</v>
      </c>
      <c r="D67" s="5"/>
      <c r="E67" s="5">
        <f t="shared" ref="E67:F67" si="88">E26-$D$48</f>
        <v>1.4803448275862063</v>
      </c>
      <c r="F67" s="5">
        <f t="shared" si="88"/>
        <v>6.1103448275862062</v>
      </c>
      <c r="G67" s="5"/>
      <c r="H67" s="5">
        <f t="shared" ref="H67:I67" si="89">H26-$G$48</f>
        <v>4.4151724137931048</v>
      </c>
      <c r="I67" s="5">
        <f t="shared" si="89"/>
        <v>3.9951724137931048</v>
      </c>
      <c r="J67" s="5"/>
      <c r="K67" s="5">
        <f t="shared" ref="K67:L67" si="90">K26-$J$48</f>
        <v>3.9344827586206894</v>
      </c>
      <c r="L67" s="5">
        <f t="shared" si="90"/>
        <v>6.2744827586206888</v>
      </c>
      <c r="M67" s="5"/>
      <c r="N67" s="5">
        <f t="shared" ref="N67:O67" si="91">N26-$M$48</f>
        <v>3.850714285714286</v>
      </c>
      <c r="O67" s="5">
        <f t="shared" si="91"/>
        <v>7.5407142857142855</v>
      </c>
      <c r="P67" s="5"/>
      <c r="Q67" s="5">
        <f t="shared" si="11"/>
        <v>4.8306896551724137</v>
      </c>
      <c r="R67" s="5">
        <f t="shared" ref="R67" si="92">R26-$P$48</f>
        <v>3.5306896551724134</v>
      </c>
    </row>
    <row r="68" spans="2:18" x14ac:dyDescent="0.2">
      <c r="B68" s="5">
        <f t="shared" si="1"/>
        <v>7.5120689655172406</v>
      </c>
      <c r="C68" s="5">
        <f t="shared" si="1"/>
        <v>10.602068965517239</v>
      </c>
      <c r="D68" s="5"/>
      <c r="E68" s="5">
        <f t="shared" ref="E68:F68" si="93">E27-$D$48</f>
        <v>2.7603448275862066</v>
      </c>
      <c r="F68" s="5">
        <f t="shared" si="93"/>
        <v>3.7103448275862059</v>
      </c>
      <c r="G68" s="5"/>
      <c r="H68" s="5">
        <f t="shared" ref="H68:I68" si="94">H27-$G$48</f>
        <v>4.3551724137931043</v>
      </c>
      <c r="I68" s="5">
        <f t="shared" si="94"/>
        <v>4.1251724137931038</v>
      </c>
      <c r="J68" s="5"/>
      <c r="K68" s="5">
        <f t="shared" ref="K68:L68" si="95">K27-$J$48</f>
        <v>3.9744827586206894</v>
      </c>
      <c r="L68" s="5">
        <f t="shared" si="95"/>
        <v>6.8744827586206885</v>
      </c>
      <c r="M68" s="5"/>
      <c r="N68" s="5">
        <f t="shared" ref="N68:O68" si="96">N27-$M$48</f>
        <v>5.5707142857142848</v>
      </c>
      <c r="O68" s="5">
        <f t="shared" si="96"/>
        <v>8.0207142857142859</v>
      </c>
      <c r="P68" s="5"/>
      <c r="Q68" s="5">
        <f t="shared" si="11"/>
        <v>3.4406896551724135</v>
      </c>
      <c r="R68" s="5">
        <f t="shared" ref="R68" si="97">R27-$P$48</f>
        <v>5.030689655172413</v>
      </c>
    </row>
    <row r="69" spans="2:18" x14ac:dyDescent="0.2">
      <c r="B69" s="5">
        <f t="shared" si="1"/>
        <v>8.2920689655172399</v>
      </c>
      <c r="C69" s="5">
        <f t="shared" si="1"/>
        <v>7.5920689655172406</v>
      </c>
      <c r="D69" s="5"/>
      <c r="E69" s="5">
        <f t="shared" ref="E69:F69" si="98">E28-$D$48</f>
        <v>1.9703448275862065</v>
      </c>
      <c r="F69" s="5">
        <f t="shared" si="98"/>
        <v>3.7503448275862068</v>
      </c>
      <c r="G69" s="5"/>
      <c r="H69" s="5">
        <f t="shared" ref="H69:I69" si="99">H28-$G$48</f>
        <v>3.3251724137931049</v>
      </c>
      <c r="I69" s="5">
        <f t="shared" si="99"/>
        <v>4.1751724137931046</v>
      </c>
      <c r="J69" s="5"/>
      <c r="K69" s="5">
        <f t="shared" ref="K69:L69" si="100">K28-$J$48</f>
        <v>4.9444827586206888</v>
      </c>
      <c r="L69" s="5">
        <f t="shared" si="100"/>
        <v>3.4244827586206896</v>
      </c>
      <c r="M69" s="5"/>
      <c r="N69" s="5">
        <f t="shared" ref="N69:O69" si="101">N28-$M$48</f>
        <v>6.5507142857142853</v>
      </c>
      <c r="O69" s="5">
        <f t="shared" si="101"/>
        <v>8.7707142857142859</v>
      </c>
      <c r="P69" s="5"/>
      <c r="Q69" s="5">
        <f t="shared" si="11"/>
        <v>3.8506896551724137</v>
      </c>
      <c r="R69" s="5">
        <f t="shared" ref="R69" si="102">R28-$P$48</f>
        <v>4.9406896551724131</v>
      </c>
    </row>
    <row r="70" spans="2:18" x14ac:dyDescent="0.2">
      <c r="B70" s="5">
        <f t="shared" si="1"/>
        <v>7.5920689655172406</v>
      </c>
      <c r="C70" s="5">
        <f t="shared" si="1"/>
        <v>4.992068965517241</v>
      </c>
      <c r="D70" s="5"/>
      <c r="E70" s="5">
        <f t="shared" ref="E70:F70" si="103">E29-$D$48</f>
        <v>2.8803448275862067</v>
      </c>
      <c r="F70" s="5">
        <f t="shared" si="103"/>
        <v>5.120344827586206</v>
      </c>
      <c r="G70" s="5"/>
      <c r="H70" s="5">
        <f t="shared" ref="H70:I70" si="104">H29-$G$48</f>
        <v>4.4651724137931037</v>
      </c>
      <c r="I70" s="5">
        <f t="shared" si="104"/>
        <v>6.1251724137931038</v>
      </c>
      <c r="J70" s="5"/>
      <c r="K70" s="5">
        <f t="shared" ref="K70:L70" si="105">K29-$J$48</f>
        <v>4.4244827586206892</v>
      </c>
      <c r="L70" s="5">
        <f t="shared" si="105"/>
        <v>3.7844827586206891</v>
      </c>
      <c r="M70" s="5"/>
      <c r="N70" s="5">
        <f t="shared" ref="N70:O70" si="106">N29-$M$48</f>
        <v>5.2807142857142857</v>
      </c>
      <c r="O70" s="5">
        <f t="shared" si="106"/>
        <v>6.1207142857142856</v>
      </c>
      <c r="P70" s="5"/>
      <c r="Q70" s="5">
        <f t="shared" si="11"/>
        <v>4.8106896551724141</v>
      </c>
      <c r="R70" s="5">
        <f t="shared" ref="R70" si="107">R29-$P$48</f>
        <v>4.6906896551724131</v>
      </c>
    </row>
    <row r="71" spans="2:18" x14ac:dyDescent="0.2">
      <c r="B71" s="5">
        <f t="shared" si="1"/>
        <v>8.4320689655172405</v>
      </c>
      <c r="C71" s="5">
        <f t="shared" si="1"/>
        <v>5.6020689655172404</v>
      </c>
      <c r="D71" s="5"/>
      <c r="E71" s="5">
        <f t="shared" ref="E71:F71" si="108">E30-$D$48</f>
        <v>2.0503448275862066</v>
      </c>
      <c r="F71" s="5">
        <f t="shared" si="108"/>
        <v>6.3103448275862073</v>
      </c>
      <c r="G71" s="5"/>
      <c r="H71" s="5">
        <f t="shared" ref="H71:I71" si="109">H30-$G$48</f>
        <v>1.1451724137931043</v>
      </c>
      <c r="I71" s="5">
        <f t="shared" si="109"/>
        <v>6.3251724137931049</v>
      </c>
      <c r="J71" s="5"/>
      <c r="K71" s="5">
        <f t="shared" ref="K71:L71" si="110">K30-$J$48</f>
        <v>6.0044827586206893</v>
      </c>
      <c r="L71" s="5">
        <f t="shared" si="110"/>
        <v>3.164482758620689</v>
      </c>
      <c r="M71" s="5"/>
      <c r="N71" s="5">
        <f t="shared" ref="N71:O71" si="111">N30-$M$48</f>
        <v>5.2407142857142848</v>
      </c>
      <c r="O71" s="5">
        <f t="shared" si="111"/>
        <v>5.6207142857142856</v>
      </c>
      <c r="P71" s="5"/>
      <c r="Q71" s="5">
        <f t="shared" si="11"/>
        <v>3.8606896551724135</v>
      </c>
      <c r="R71" s="5">
        <f t="shared" ref="R71" si="112">R30-$P$48</f>
        <v>4.8706896551724128</v>
      </c>
    </row>
    <row r="72" spans="2:18" x14ac:dyDescent="0.2">
      <c r="B72" s="5">
        <f t="shared" si="1"/>
        <v>6.4120689655172409</v>
      </c>
      <c r="C72" s="5">
        <f t="shared" si="1"/>
        <v>6.7220689655172396</v>
      </c>
      <c r="D72" s="5"/>
      <c r="E72" s="5">
        <f t="shared" ref="E72:F72" si="113">E31-$D$48</f>
        <v>3.3003448275862066</v>
      </c>
      <c r="F72" s="5">
        <f t="shared" si="113"/>
        <v>7.9103448275862069</v>
      </c>
      <c r="G72" s="5"/>
      <c r="H72" s="5">
        <f t="shared" ref="H72:I72" si="114">H31-$G$48</f>
        <v>5.0251724137931042</v>
      </c>
      <c r="I72" s="5">
        <f t="shared" si="114"/>
        <v>5.1251724137931038</v>
      </c>
      <c r="J72" s="5"/>
      <c r="K72" s="5">
        <f t="shared" ref="K72:L72" si="115">K31-$J$48</f>
        <v>5.264482758620689</v>
      </c>
      <c r="L72" s="5">
        <f t="shared" si="115"/>
        <v>7.7744827586206888</v>
      </c>
      <c r="M72" s="5"/>
      <c r="N72" s="5">
        <f t="shared" ref="N72:O72" si="116">N31-$M$48</f>
        <v>6.0707142857142848</v>
      </c>
      <c r="O72" s="5">
        <f t="shared" si="116"/>
        <v>8.0207142857142859</v>
      </c>
      <c r="P72" s="5"/>
      <c r="Q72" s="5">
        <f t="shared" si="11"/>
        <v>3.3506896551724137</v>
      </c>
      <c r="R72" s="5">
        <f t="shared" ref="R72" si="117">R31-$P$48</f>
        <v>3.460689655172414</v>
      </c>
    </row>
    <row r="73" spans="2:18" x14ac:dyDescent="0.2">
      <c r="B73" s="5">
        <f t="shared" si="1"/>
        <v>8.8220689655172411</v>
      </c>
      <c r="C73" s="5">
        <f t="shared" si="1"/>
        <v>9.9020689655172394</v>
      </c>
      <c r="D73" s="5"/>
      <c r="E73" s="5">
        <f t="shared" ref="E73:F73" si="118">E32-$D$48</f>
        <v>1.2903448275862068</v>
      </c>
      <c r="F73" s="5">
        <f t="shared" si="118"/>
        <v>3.7803448275862062</v>
      </c>
      <c r="G73" s="5"/>
      <c r="H73" s="5">
        <f t="shared" ref="H73:I73" si="119">H32-$G$48</f>
        <v>4.5851724137931047</v>
      </c>
      <c r="I73" s="5">
        <f t="shared" si="119"/>
        <v>7.7251724137931053</v>
      </c>
      <c r="J73" s="5"/>
      <c r="K73" s="5">
        <f t="shared" ref="K73:L73" si="120">K32-$J$48</f>
        <v>4.0044827586206893</v>
      </c>
      <c r="L73" s="5">
        <f t="shared" si="120"/>
        <v>4.3644827586206887</v>
      </c>
      <c r="M73" s="5"/>
      <c r="N73" s="5">
        <f t="shared" ref="N73:O73" si="121">N32-$M$48</f>
        <v>4.3607142857142858</v>
      </c>
      <c r="O73" s="5">
        <f t="shared" si="121"/>
        <v>7.1607142857142847</v>
      </c>
      <c r="P73" s="5"/>
      <c r="Q73" s="5">
        <f t="shared" si="11"/>
        <v>3.6006896551724137</v>
      </c>
      <c r="R73" s="5">
        <f t="shared" ref="R73" si="122">R32-$P$48</f>
        <v>3.8406896551724139</v>
      </c>
    </row>
    <row r="74" spans="2:18" x14ac:dyDescent="0.2">
      <c r="B74" s="5">
        <f t="shared" si="1"/>
        <v>5.5920689655172406</v>
      </c>
      <c r="C74" s="5">
        <f t="shared" si="1"/>
        <v>6.2620689655172406</v>
      </c>
      <c r="D74" s="5"/>
      <c r="E74" s="5">
        <f t="shared" ref="E74:F74" si="123">E33-$D$48</f>
        <v>2.4603448275862068</v>
      </c>
      <c r="F74" s="5">
        <f t="shared" si="123"/>
        <v>7.0103448275862066</v>
      </c>
      <c r="G74" s="5"/>
      <c r="H74" s="5">
        <f t="shared" ref="H74:I74" si="124">H33-$G$48</f>
        <v>3.6151724137931041</v>
      </c>
      <c r="I74" s="5">
        <f t="shared" si="124"/>
        <v>7.4251724137931046</v>
      </c>
      <c r="J74" s="5"/>
      <c r="K74" s="5">
        <f t="shared" ref="K74:L74" si="125">K33-$J$48</f>
        <v>4.2544827586206893</v>
      </c>
      <c r="L74" s="5">
        <f t="shared" si="125"/>
        <v>2.8444827586206896</v>
      </c>
      <c r="M74" s="5"/>
      <c r="N74" s="5">
        <f t="shared" ref="N74:O74" si="126">N33-$M$48</f>
        <v>4.3807142857142853</v>
      </c>
      <c r="O74" s="5">
        <f t="shared" si="126"/>
        <v>9.1507142857142849</v>
      </c>
      <c r="P74" s="5"/>
      <c r="Q74" s="5">
        <f t="shared" si="11"/>
        <v>4.6906896551724131</v>
      </c>
      <c r="R74" s="5">
        <f t="shared" ref="R74" si="127">R33-$P$48</f>
        <v>3.0406896551724141</v>
      </c>
    </row>
    <row r="75" spans="2:18" x14ac:dyDescent="0.2">
      <c r="B75" s="5">
        <f t="shared" si="1"/>
        <v>5.1420689655172396</v>
      </c>
      <c r="C75" s="5">
        <f t="shared" si="1"/>
        <v>5.4120689655172409</v>
      </c>
      <c r="D75" s="5"/>
      <c r="E75" s="5">
        <f t="shared" ref="E75:F75" si="128">E34-$D$48</f>
        <v>2.0803448275862069</v>
      </c>
      <c r="F75" s="5">
        <f t="shared" si="128"/>
        <v>7.8103448275862073</v>
      </c>
      <c r="G75" s="5"/>
      <c r="H75" s="5">
        <f t="shared" ref="H75:I75" si="129">H34-$G$48</f>
        <v>1.7651724137931044</v>
      </c>
      <c r="I75" s="5">
        <f t="shared" si="129"/>
        <v>3.4351724137931043</v>
      </c>
      <c r="J75" s="5"/>
      <c r="K75" s="5">
        <f t="shared" ref="K75:L75" si="130">K34-$J$48</f>
        <v>4.3544827586206889</v>
      </c>
      <c r="L75" s="5">
        <f t="shared" si="130"/>
        <v>3.3344827586206889</v>
      </c>
      <c r="M75" s="5"/>
      <c r="N75" s="5">
        <f t="shared" ref="N75:O75" si="131">N34-$M$48</f>
        <v>7.3607142857142858</v>
      </c>
      <c r="O75" s="5">
        <f t="shared" si="131"/>
        <v>9.9407142857142858</v>
      </c>
      <c r="P75" s="5"/>
      <c r="Q75" s="5">
        <f t="shared" si="11"/>
        <v>2.9706896551724138</v>
      </c>
      <c r="R75" s="5">
        <f t="shared" ref="R75" si="132">R34-$P$48</f>
        <v>3.0506896551724139</v>
      </c>
    </row>
    <row r="76" spans="2:18" x14ac:dyDescent="0.2">
      <c r="B76" s="5">
        <f>B35-$A$48</f>
        <v>6.9020689655172394</v>
      </c>
      <c r="D76" s="5"/>
      <c r="E76" s="5">
        <f t="shared" ref="E76:F76" si="133">E35-$D$48</f>
        <v>2.6903448275862063</v>
      </c>
      <c r="F76" s="5">
        <f t="shared" si="133"/>
        <v>6.2103448275862059</v>
      </c>
      <c r="G76" s="5"/>
      <c r="H76" s="5">
        <f t="shared" ref="H76:I76" si="134">H35-$G$48</f>
        <v>4.5251724137931042</v>
      </c>
      <c r="I76" s="5">
        <f t="shared" si="134"/>
        <v>8.0251724137931042</v>
      </c>
      <c r="J76" s="5"/>
      <c r="K76" s="5">
        <f t="shared" ref="K76:L76" si="135">K35-$J$48</f>
        <v>5.7344827586206897</v>
      </c>
      <c r="L76" s="5">
        <f t="shared" si="135"/>
        <v>4.8244827586206895</v>
      </c>
      <c r="M76" s="5"/>
      <c r="N76" s="5">
        <f t="shared" ref="N76:O76" si="136">N35-$M$48</f>
        <v>8.0707142857142848</v>
      </c>
      <c r="O76" s="5">
        <f t="shared" si="136"/>
        <v>5.430714285714286</v>
      </c>
      <c r="P76" s="5"/>
      <c r="Q76" s="5">
        <f t="shared" si="11"/>
        <v>4.6506896551724139</v>
      </c>
      <c r="R76" s="5">
        <f t="shared" ref="R76" si="137">R35-$P$48</f>
        <v>4.230689655172414</v>
      </c>
    </row>
    <row r="77" spans="2:18" x14ac:dyDescent="0.2">
      <c r="D77" s="5"/>
      <c r="E77" s="5">
        <f t="shared" ref="E77" si="138">E36-$D$48</f>
        <v>2.6903448275862063</v>
      </c>
      <c r="F77" s="5"/>
      <c r="G77" s="5"/>
      <c r="H77" s="5">
        <f t="shared" ref="H77:I77" si="139">H36-$G$48</f>
        <v>4.9251724137931046</v>
      </c>
      <c r="I77" s="5">
        <f t="shared" si="139"/>
        <v>6.2251724137931053</v>
      </c>
      <c r="J77" s="5"/>
      <c r="K77" s="5">
        <f t="shared" ref="K77:L77" si="140">K36-$J$48</f>
        <v>5.434482758620689</v>
      </c>
      <c r="L77" s="5">
        <f t="shared" si="140"/>
        <v>3.8344827586206889</v>
      </c>
      <c r="M77" s="5"/>
      <c r="N77" s="5">
        <f t="shared" ref="N77:O77" si="141">N36-$M$48</f>
        <v>7.2907142857142855</v>
      </c>
      <c r="O77" s="5">
        <f t="shared" si="141"/>
        <v>5.4907142857142848</v>
      </c>
      <c r="P77" s="5"/>
      <c r="Q77" s="5">
        <f t="shared" si="11"/>
        <v>3.1306896551724139</v>
      </c>
      <c r="R77" s="5">
        <f t="shared" ref="R77" si="142">R36-$P$48</f>
        <v>3.210689655172414</v>
      </c>
    </row>
    <row r="78" spans="2:18" x14ac:dyDescent="0.2">
      <c r="D78" s="5"/>
      <c r="E78" s="5"/>
      <c r="F78" s="5"/>
      <c r="G78" s="5"/>
      <c r="H78" s="5">
        <f t="shared" ref="H78:I78" si="143">H37-$G$48</f>
        <v>1.9951724137931048</v>
      </c>
      <c r="I78" s="5">
        <f t="shared" si="143"/>
        <v>6.7251724137931053</v>
      </c>
      <c r="J78" s="5"/>
      <c r="K78" s="5">
        <f t="shared" ref="K78:L78" si="144">K37-$J$48</f>
        <v>5.8044827586206882</v>
      </c>
      <c r="L78" s="5">
        <f t="shared" si="144"/>
        <v>3.3044827586206895</v>
      </c>
      <c r="M78" s="5"/>
      <c r="N78" s="5">
        <f t="shared" ref="N78:O78" si="145">N37-$M$48</f>
        <v>7.7707142857142859</v>
      </c>
      <c r="O78" s="5">
        <f t="shared" si="145"/>
        <v>6.7207142857142852</v>
      </c>
      <c r="P78" s="5"/>
      <c r="Q78" s="5"/>
      <c r="R78" s="5">
        <f t="shared" ref="R78" si="146">R37-$P$48</f>
        <v>5.110689655172413</v>
      </c>
    </row>
    <row r="79" spans="2:18" x14ac:dyDescent="0.2">
      <c r="H79" s="5">
        <f t="shared" ref="H79:I79" si="147">H38-$G$48</f>
        <v>4.9251724137931046</v>
      </c>
      <c r="I79" s="5">
        <f t="shared" si="147"/>
        <v>6.3251724137931049</v>
      </c>
      <c r="K79" s="5">
        <f t="shared" ref="K79:L79" si="148">K38-$J$48</f>
        <v>3.2744827586206893</v>
      </c>
      <c r="L79" s="5">
        <f t="shared" si="148"/>
        <v>5.1244827586206885</v>
      </c>
      <c r="N79" s="5">
        <f t="shared" ref="N79:O79" si="149">N38-$M$48</f>
        <v>3.9137142857142848</v>
      </c>
      <c r="O79" s="5">
        <f t="shared" si="149"/>
        <v>6.7907142857142855</v>
      </c>
      <c r="Q79" s="5"/>
      <c r="R79" s="5">
        <f t="shared" ref="R79" si="150">R38-$P$48</f>
        <v>3.4406896551724135</v>
      </c>
    </row>
    <row r="80" spans="2:18" x14ac:dyDescent="0.2">
      <c r="H80" s="5"/>
      <c r="I80" s="5">
        <f t="shared" ref="I80" si="151">I39-$G$48</f>
        <v>4.1851724137931043</v>
      </c>
      <c r="K80" s="5">
        <f t="shared" ref="K80:L80" si="152">K39-$J$48</f>
        <v>3.954482758620689</v>
      </c>
      <c r="L80" s="5">
        <f t="shared" si="152"/>
        <v>2.9244827586206896</v>
      </c>
      <c r="N80" s="5"/>
      <c r="O80" s="5">
        <f t="shared" ref="O80" si="153">O39-$M$48</f>
        <v>6.1307142857142853</v>
      </c>
      <c r="Q80" s="5"/>
      <c r="R80" s="5">
        <f t="shared" ref="R80" si="154">R39-$P$48</f>
        <v>3.000689655172414</v>
      </c>
    </row>
    <row r="81" spans="3:18" x14ac:dyDescent="0.2">
      <c r="H81" s="5"/>
      <c r="I81" s="5">
        <f t="shared" ref="I81" si="155">I40-$G$48</f>
        <v>6.2251724137931053</v>
      </c>
      <c r="K81" s="5">
        <f t="shared" ref="K81:L81" si="156">K40-$J$48</f>
        <v>4.6144827586206887</v>
      </c>
      <c r="L81" s="5">
        <f t="shared" si="156"/>
        <v>6.4744827586206881</v>
      </c>
      <c r="N81" s="5"/>
      <c r="O81" s="5">
        <f t="shared" ref="O81" si="157">O40-$M$48</f>
        <v>5.2407142857142848</v>
      </c>
      <c r="Q81" s="5"/>
      <c r="R81" s="5">
        <f t="shared" ref="R81" si="158">R40-$P$48</f>
        <v>2.4406896551724135</v>
      </c>
    </row>
    <row r="82" spans="3:18" x14ac:dyDescent="0.2">
      <c r="H82" s="5"/>
      <c r="I82" s="5"/>
      <c r="K82" s="5"/>
      <c r="L82" s="5">
        <f t="shared" ref="L82" si="159">L41-$J$48</f>
        <v>5.2044827586206885</v>
      </c>
      <c r="N82" s="5"/>
      <c r="O82" s="5"/>
      <c r="Q82" s="5"/>
      <c r="R82" s="5">
        <f t="shared" ref="R82" si="160">R41-$P$48</f>
        <v>5.2406896551724138</v>
      </c>
    </row>
    <row r="83" spans="3:18" x14ac:dyDescent="0.2">
      <c r="C83" s="5">
        <v>5.9520689655172401</v>
      </c>
      <c r="D83" s="5">
        <v>6.2103448275862059</v>
      </c>
      <c r="E83" s="5">
        <v>5.9520689655172401</v>
      </c>
      <c r="F83" s="5">
        <v>8.1251724137931038</v>
      </c>
      <c r="G83" s="5">
        <v>5.9520689655172401</v>
      </c>
      <c r="H83" s="5">
        <v>5.4844827586206897</v>
      </c>
      <c r="I83" s="5">
        <v>5.9520689655172401</v>
      </c>
      <c r="J83" s="5">
        <v>10.060714285714285</v>
      </c>
      <c r="K83" s="5"/>
      <c r="L83" s="5">
        <v>4.5606896551724141</v>
      </c>
      <c r="R83" s="5"/>
    </row>
    <row r="84" spans="3:18" x14ac:dyDescent="0.2">
      <c r="C84" s="5">
        <v>6.8020689655172397</v>
      </c>
      <c r="D84" s="5">
        <v>3.9503448275862061</v>
      </c>
      <c r="E84" s="5">
        <v>6.8020689655172397</v>
      </c>
      <c r="F84" s="5">
        <v>3.2451724137931048</v>
      </c>
      <c r="G84" s="5">
        <v>6.8020689655172397</v>
      </c>
      <c r="H84" s="5">
        <v>2.8944827586206894</v>
      </c>
      <c r="I84" s="5">
        <v>6.8020689655172397</v>
      </c>
      <c r="J84" s="5">
        <v>9.3807142857142853</v>
      </c>
      <c r="K84" s="5">
        <v>5.9520689655172401</v>
      </c>
      <c r="L84" s="5">
        <v>5.1806896551724133</v>
      </c>
      <c r="R84" s="5"/>
    </row>
    <row r="85" spans="3:18" x14ac:dyDescent="0.2">
      <c r="C85" s="5">
        <v>5.8620689655172402</v>
      </c>
      <c r="D85" s="5">
        <v>4.2203448275862074</v>
      </c>
      <c r="E85" s="5">
        <v>5.8620689655172402</v>
      </c>
      <c r="F85" s="5">
        <v>3.3651724137931041</v>
      </c>
      <c r="G85" s="5">
        <v>5.8620689655172402</v>
      </c>
      <c r="H85" s="5">
        <v>5.7844827586206886</v>
      </c>
      <c r="I85" s="5">
        <v>5.8620689655172402</v>
      </c>
      <c r="J85" s="5">
        <v>8.6507142857142849</v>
      </c>
      <c r="K85" s="5">
        <v>6.8020689655172397</v>
      </c>
      <c r="L85" s="5">
        <v>5.0806896551724137</v>
      </c>
    </row>
    <row r="86" spans="3:18" x14ac:dyDescent="0.2">
      <c r="C86" s="5">
        <v>8.9720689655172396</v>
      </c>
      <c r="D86" s="5">
        <v>8.0103448275862057</v>
      </c>
      <c r="E86" s="5">
        <v>8.9720689655172396</v>
      </c>
      <c r="F86" s="5">
        <v>5.8251724137931049</v>
      </c>
      <c r="G86" s="5">
        <v>8.9720689655172396</v>
      </c>
      <c r="H86" s="5">
        <v>6.2744827586206888</v>
      </c>
      <c r="I86" s="5">
        <v>8.9720689655172396</v>
      </c>
      <c r="J86" s="5">
        <v>8.6307142857142853</v>
      </c>
      <c r="K86" s="5">
        <v>5.8620689655172402</v>
      </c>
      <c r="L86" s="5">
        <v>4.030689655172413</v>
      </c>
    </row>
    <row r="87" spans="3:18" x14ac:dyDescent="0.2">
      <c r="C87" s="5">
        <v>8.242068965517241</v>
      </c>
      <c r="D87" s="5">
        <v>7.6103448275862062</v>
      </c>
      <c r="E87" s="5">
        <v>8.242068965517241</v>
      </c>
      <c r="F87" s="5">
        <v>8.2251724137931053</v>
      </c>
      <c r="G87" s="5">
        <v>8.242068965517241</v>
      </c>
      <c r="H87" s="5">
        <v>7.5744827586206895</v>
      </c>
      <c r="I87" s="5">
        <v>8.242068965517241</v>
      </c>
      <c r="J87" s="5">
        <v>8.0707142857142848</v>
      </c>
      <c r="K87" s="5">
        <v>8.9720689655172396</v>
      </c>
      <c r="L87" s="5">
        <v>5.0606896551724141</v>
      </c>
    </row>
    <row r="88" spans="3:18" x14ac:dyDescent="0.2">
      <c r="C88" s="5">
        <v>5.0920689655172406</v>
      </c>
      <c r="D88" s="5">
        <v>5.6103448275862062</v>
      </c>
      <c r="E88" s="5">
        <v>5.0920689655172406</v>
      </c>
      <c r="F88" s="5">
        <v>5.8251724137931049</v>
      </c>
      <c r="G88" s="5">
        <v>5.0920689655172406</v>
      </c>
      <c r="H88" s="5">
        <v>5.4144827586206894</v>
      </c>
      <c r="I88" s="5">
        <v>5.0920689655172406</v>
      </c>
      <c r="J88" s="5">
        <v>7.1707142857142863</v>
      </c>
      <c r="K88" s="5">
        <v>8.242068965517241</v>
      </c>
      <c r="L88" s="5">
        <v>4.6406896551724142</v>
      </c>
    </row>
    <row r="89" spans="3:18" x14ac:dyDescent="0.2">
      <c r="C89" s="5">
        <v>7.9620689655172399</v>
      </c>
      <c r="D89" s="5">
        <v>7.1103448275862062</v>
      </c>
      <c r="E89" s="5">
        <v>7.9620689655172399</v>
      </c>
      <c r="F89" s="5">
        <v>7.8251724137931049</v>
      </c>
      <c r="G89" s="5">
        <v>7.9620689655172399</v>
      </c>
      <c r="H89" s="5">
        <v>7.9744827586206881</v>
      </c>
      <c r="I89" s="5">
        <v>7.9620689655172399</v>
      </c>
      <c r="J89" s="5">
        <v>9.3607142857142858</v>
      </c>
      <c r="K89" s="5">
        <v>5.0920689655172406</v>
      </c>
      <c r="L89" s="5">
        <v>3.5706896551724134</v>
      </c>
    </row>
    <row r="90" spans="3:18" x14ac:dyDescent="0.2">
      <c r="C90" s="5">
        <v>5.6320689655172398</v>
      </c>
      <c r="D90" s="5">
        <v>5.7103448275862059</v>
      </c>
      <c r="E90" s="5">
        <v>5.6320689655172398</v>
      </c>
      <c r="F90" s="5">
        <v>5.9251724137931046</v>
      </c>
      <c r="G90" s="5">
        <v>5.6320689655172398</v>
      </c>
      <c r="H90" s="5">
        <v>5.5044827586206893</v>
      </c>
      <c r="I90" s="5">
        <v>5.6320689655172398</v>
      </c>
      <c r="J90" s="5">
        <v>9.2807142857142857</v>
      </c>
      <c r="K90" s="5">
        <v>7.9620689655172399</v>
      </c>
      <c r="L90" s="5">
        <v>4.2406896551724138</v>
      </c>
    </row>
    <row r="91" spans="3:18" x14ac:dyDescent="0.2">
      <c r="C91" s="5">
        <v>7.4420689655172403</v>
      </c>
      <c r="D91" s="5">
        <v>5.9103448275862069</v>
      </c>
      <c r="E91" s="5">
        <v>7.4420689655172403</v>
      </c>
      <c r="F91" s="5">
        <v>2.9651724137931037</v>
      </c>
      <c r="G91" s="5">
        <v>7.4420689655172403</v>
      </c>
      <c r="H91" s="5">
        <v>6.2744827586206888</v>
      </c>
      <c r="I91" s="5">
        <v>7.4420689655172403</v>
      </c>
      <c r="J91" s="5">
        <v>6.7207142857142852</v>
      </c>
      <c r="K91" s="5">
        <v>5.6320689655172398</v>
      </c>
      <c r="L91" s="5">
        <v>3.4706896551724138</v>
      </c>
    </row>
    <row r="92" spans="3:18" x14ac:dyDescent="0.2">
      <c r="C92" s="5">
        <v>9.0420689655172399</v>
      </c>
      <c r="D92" s="5">
        <v>5.0903448275862067</v>
      </c>
      <c r="E92" s="5">
        <v>9.0420689655172399</v>
      </c>
      <c r="F92" s="5">
        <v>3.8751724137931038</v>
      </c>
      <c r="G92" s="5">
        <v>9.0420689655172399</v>
      </c>
      <c r="H92" s="5">
        <v>6.3744827586206885</v>
      </c>
      <c r="I92" s="5">
        <v>9.0420689655172399</v>
      </c>
      <c r="J92" s="5">
        <v>5.3007142857142853</v>
      </c>
      <c r="K92" s="5">
        <v>7.4420689655172403</v>
      </c>
      <c r="L92" s="5">
        <v>2.920689655172414</v>
      </c>
    </row>
    <row r="93" spans="3:18" x14ac:dyDescent="0.2">
      <c r="C93" s="5">
        <v>5.8320689655172409</v>
      </c>
      <c r="D93" s="5">
        <v>5.4303448275862065</v>
      </c>
      <c r="E93" s="5">
        <v>5.8320689655172409</v>
      </c>
      <c r="F93" s="5">
        <v>4.3551724137931043</v>
      </c>
      <c r="G93" s="5">
        <v>5.8320689655172409</v>
      </c>
      <c r="H93" s="5">
        <v>5.7344827586206897</v>
      </c>
      <c r="I93" s="5">
        <v>5.8320689655172409</v>
      </c>
      <c r="J93" s="5">
        <v>7.0607142857142851</v>
      </c>
      <c r="K93" s="5">
        <v>9.0420689655172399</v>
      </c>
      <c r="L93" s="5">
        <v>4.9706896551724142</v>
      </c>
    </row>
    <row r="94" spans="3:18" x14ac:dyDescent="0.2">
      <c r="C94" s="5">
        <v>7.7820689655172401</v>
      </c>
      <c r="D94" s="5">
        <v>7.7103448275862059</v>
      </c>
      <c r="E94" s="5">
        <v>7.7820689655172401</v>
      </c>
      <c r="F94" s="5">
        <v>6.4251724137931046</v>
      </c>
      <c r="G94" s="5">
        <v>7.7820689655172401</v>
      </c>
      <c r="H94" s="5">
        <v>7.1744827586206892</v>
      </c>
      <c r="I94" s="5">
        <v>7.7820689655172401</v>
      </c>
      <c r="J94" s="5">
        <v>6.2807142857142857</v>
      </c>
      <c r="K94" s="5">
        <v>5.8320689655172409</v>
      </c>
      <c r="L94" s="5">
        <v>2.5406896551724141</v>
      </c>
    </row>
    <row r="95" spans="3:18" x14ac:dyDescent="0.2">
      <c r="C95" s="5">
        <v>6.1020689655172404</v>
      </c>
      <c r="D95" s="5">
        <v>4.740344827586207</v>
      </c>
      <c r="E95" s="5">
        <v>6.1020689655172404</v>
      </c>
      <c r="F95" s="5">
        <v>3.9751724137931053</v>
      </c>
      <c r="G95" s="5">
        <v>6.1020689655172404</v>
      </c>
      <c r="H95" s="5">
        <v>4.2444827586206895</v>
      </c>
      <c r="I95" s="5">
        <v>6.1020689655172404</v>
      </c>
      <c r="J95" s="5">
        <v>7.3807142857142853</v>
      </c>
      <c r="K95" s="5">
        <v>7.7820689655172401</v>
      </c>
      <c r="L95" s="5">
        <v>4.7606896551724134</v>
      </c>
    </row>
    <row r="96" spans="3:18" x14ac:dyDescent="0.2">
      <c r="C96" s="5">
        <v>7.9820689655172394</v>
      </c>
      <c r="D96" s="5">
        <v>4.5203448275862064</v>
      </c>
      <c r="E96" s="5">
        <v>7.9820689655172394</v>
      </c>
      <c r="F96" s="5">
        <v>6.0251724137931042</v>
      </c>
      <c r="G96" s="5">
        <v>7.9820689655172394</v>
      </c>
      <c r="H96" s="5">
        <v>6.0244827586206888</v>
      </c>
      <c r="I96" s="5">
        <v>7.9820689655172394</v>
      </c>
      <c r="J96" s="5">
        <v>6.7607142857142861</v>
      </c>
      <c r="K96" s="5">
        <v>6.1020689655172404</v>
      </c>
      <c r="L96" s="5">
        <v>3.6006896551724137</v>
      </c>
    </row>
    <row r="97" spans="3:12" x14ac:dyDescent="0.2">
      <c r="C97" s="5">
        <v>6.9720689655172396</v>
      </c>
      <c r="D97" s="5">
        <v>5.9103448275862069</v>
      </c>
      <c r="E97" s="5">
        <v>6.9720689655172396</v>
      </c>
      <c r="F97" s="5">
        <v>7.0251724137931042</v>
      </c>
      <c r="G97" s="5">
        <v>6.9720689655172396</v>
      </c>
      <c r="H97" s="5">
        <v>2.8844827586206896</v>
      </c>
      <c r="I97" s="5">
        <v>6.9720689655172396</v>
      </c>
      <c r="J97" s="5">
        <v>7.230714285714285</v>
      </c>
      <c r="K97" s="5">
        <v>7.9820689655172394</v>
      </c>
      <c r="L97" s="5">
        <v>3.8206896551724134</v>
      </c>
    </row>
    <row r="98" spans="3:12" x14ac:dyDescent="0.2">
      <c r="C98" s="5">
        <v>9.2220689655172396</v>
      </c>
      <c r="D98" s="5">
        <v>7.8103448275862073</v>
      </c>
      <c r="E98" s="5">
        <v>9.2220689655172396</v>
      </c>
      <c r="F98" s="5">
        <v>4.7351724137931051</v>
      </c>
      <c r="G98" s="5">
        <v>9.2220689655172396</v>
      </c>
      <c r="H98" s="5">
        <v>4.564482758620688</v>
      </c>
      <c r="I98" s="5">
        <v>9.2220689655172396</v>
      </c>
      <c r="J98" s="5">
        <v>8.7807142857142857</v>
      </c>
      <c r="K98" s="5">
        <v>6.9720689655172396</v>
      </c>
      <c r="L98" s="5">
        <v>3.6306896551724139</v>
      </c>
    </row>
    <row r="99" spans="3:12" x14ac:dyDescent="0.2">
      <c r="C99" s="5">
        <v>8.9120689655172409</v>
      </c>
      <c r="D99" s="5">
        <v>6.3103448275862073</v>
      </c>
      <c r="E99" s="5">
        <v>8.9120689655172409</v>
      </c>
      <c r="F99" s="5">
        <v>5.3251724137931049</v>
      </c>
      <c r="G99" s="5">
        <v>8.9120689655172409</v>
      </c>
      <c r="H99" s="5">
        <v>3.5744827586206891</v>
      </c>
      <c r="I99" s="5">
        <v>8.9120689655172409</v>
      </c>
      <c r="J99" s="5">
        <v>8.3007142857142853</v>
      </c>
      <c r="K99" s="5">
        <v>9.2220689655172396</v>
      </c>
      <c r="L99" s="5">
        <v>4.3706896551724146</v>
      </c>
    </row>
    <row r="100" spans="3:12" x14ac:dyDescent="0.2">
      <c r="C100" s="5">
        <v>8.6820689655172405</v>
      </c>
      <c r="D100" s="5">
        <v>6.1103448275862062</v>
      </c>
      <c r="E100" s="5">
        <v>8.6820689655172405</v>
      </c>
      <c r="F100" s="5">
        <v>3.9951724137931048</v>
      </c>
      <c r="G100" s="5">
        <v>8.6820689655172405</v>
      </c>
      <c r="H100" s="5">
        <v>6.2744827586206888</v>
      </c>
      <c r="I100" s="5">
        <v>8.6820689655172405</v>
      </c>
      <c r="J100" s="5">
        <v>7.5407142857142855</v>
      </c>
      <c r="K100" s="5">
        <v>8.9120689655172409</v>
      </c>
      <c r="L100" s="5">
        <v>3.5306896551724134</v>
      </c>
    </row>
    <row r="101" spans="3:12" x14ac:dyDescent="0.2">
      <c r="C101" s="5">
        <v>7.5120689655172406</v>
      </c>
      <c r="D101" s="5">
        <v>3.7103448275862059</v>
      </c>
      <c r="E101" s="5">
        <v>7.5120689655172406</v>
      </c>
      <c r="F101" s="5">
        <v>4.1251724137931038</v>
      </c>
      <c r="G101" s="5">
        <v>7.5120689655172406</v>
      </c>
      <c r="H101" s="5">
        <v>6.8744827586206885</v>
      </c>
      <c r="I101" s="5">
        <v>7.5120689655172406</v>
      </c>
      <c r="J101" s="5">
        <v>8.0207142857142859</v>
      </c>
      <c r="K101" s="5">
        <v>8.6820689655172405</v>
      </c>
      <c r="L101" s="5">
        <v>5.030689655172413</v>
      </c>
    </row>
    <row r="102" spans="3:12" x14ac:dyDescent="0.2">
      <c r="C102" s="5">
        <v>8.2920689655172399</v>
      </c>
      <c r="D102" s="5">
        <v>3.7503448275862068</v>
      </c>
      <c r="E102" s="5">
        <v>8.2920689655172399</v>
      </c>
      <c r="F102" s="5">
        <v>4.1751724137931046</v>
      </c>
      <c r="G102" s="5">
        <v>8.2920689655172399</v>
      </c>
      <c r="H102" s="5">
        <v>3.4244827586206896</v>
      </c>
      <c r="I102" s="5">
        <v>8.2920689655172399</v>
      </c>
      <c r="J102" s="5">
        <v>8.7707142857142859</v>
      </c>
      <c r="K102" s="5">
        <v>7.5120689655172406</v>
      </c>
      <c r="L102" s="5">
        <v>4.9406896551724131</v>
      </c>
    </row>
    <row r="103" spans="3:12" x14ac:dyDescent="0.2">
      <c r="C103" s="5">
        <v>7.5920689655172406</v>
      </c>
      <c r="D103" s="5">
        <v>5.120344827586206</v>
      </c>
      <c r="E103" s="5">
        <v>7.5920689655172406</v>
      </c>
      <c r="F103" s="5">
        <v>6.1251724137931038</v>
      </c>
      <c r="G103" s="5">
        <v>7.5920689655172406</v>
      </c>
      <c r="H103" s="5">
        <v>3.7844827586206891</v>
      </c>
      <c r="I103" s="5">
        <v>7.5920689655172406</v>
      </c>
      <c r="J103" s="5">
        <v>6.1207142857142856</v>
      </c>
      <c r="K103" s="5">
        <v>8.2920689655172399</v>
      </c>
      <c r="L103" s="5">
        <v>4.6906896551724131</v>
      </c>
    </row>
    <row r="104" spans="3:12" x14ac:dyDescent="0.2">
      <c r="C104" s="5">
        <v>8.4320689655172405</v>
      </c>
      <c r="D104" s="5">
        <v>6.3103448275862073</v>
      </c>
      <c r="E104" s="5">
        <v>8.4320689655172405</v>
      </c>
      <c r="F104" s="5">
        <v>6.3251724137931049</v>
      </c>
      <c r="G104" s="5">
        <v>8.4320689655172405</v>
      </c>
      <c r="H104" s="5">
        <v>3.164482758620689</v>
      </c>
      <c r="I104" s="5">
        <v>8.4320689655172405</v>
      </c>
      <c r="J104" s="5">
        <v>5.6207142857142856</v>
      </c>
      <c r="K104" s="5">
        <v>7.5920689655172406</v>
      </c>
      <c r="L104" s="5">
        <v>4.8706896551724128</v>
      </c>
    </row>
    <row r="105" spans="3:12" x14ac:dyDescent="0.2">
      <c r="C105" s="5">
        <v>6.4120689655172409</v>
      </c>
      <c r="D105" s="5">
        <v>7.9103448275862069</v>
      </c>
      <c r="E105" s="5">
        <v>6.4120689655172409</v>
      </c>
      <c r="F105" s="5">
        <v>5.1251724137931038</v>
      </c>
      <c r="G105" s="5">
        <v>6.4120689655172409</v>
      </c>
      <c r="H105" s="5">
        <v>7.7744827586206888</v>
      </c>
      <c r="I105" s="5">
        <v>6.4120689655172409</v>
      </c>
      <c r="J105" s="5">
        <v>8.0207142857142859</v>
      </c>
      <c r="K105" s="5">
        <v>8.4320689655172405</v>
      </c>
      <c r="L105" s="5">
        <v>3.460689655172414</v>
      </c>
    </row>
    <row r="106" spans="3:12" x14ac:dyDescent="0.2">
      <c r="C106" s="5">
        <v>8.8220689655172411</v>
      </c>
      <c r="D106" s="5">
        <v>3.7803448275862062</v>
      </c>
      <c r="E106" s="5">
        <v>8.8220689655172411</v>
      </c>
      <c r="F106" s="5">
        <v>7.7251724137931053</v>
      </c>
      <c r="G106" s="5">
        <v>8.8220689655172411</v>
      </c>
      <c r="H106" s="5">
        <v>4.3644827586206887</v>
      </c>
      <c r="I106" s="5">
        <v>8.8220689655172411</v>
      </c>
      <c r="J106" s="5">
        <v>7.1607142857142847</v>
      </c>
      <c r="K106" s="5">
        <v>6.4120689655172409</v>
      </c>
      <c r="L106" s="5">
        <v>3.8406896551724139</v>
      </c>
    </row>
    <row r="107" spans="3:12" x14ac:dyDescent="0.2">
      <c r="C107" s="5">
        <v>5.5920689655172406</v>
      </c>
      <c r="D107" s="5">
        <v>7.0103448275862066</v>
      </c>
      <c r="E107" s="5">
        <v>5.5920689655172406</v>
      </c>
      <c r="F107" s="5">
        <v>7.4251724137931046</v>
      </c>
      <c r="G107" s="5">
        <v>5.5920689655172406</v>
      </c>
      <c r="H107" s="5">
        <v>2.8444827586206896</v>
      </c>
      <c r="I107" s="5">
        <v>5.5920689655172406</v>
      </c>
      <c r="J107" s="5">
        <v>9.1507142857142849</v>
      </c>
      <c r="K107" s="5">
        <v>8.8220689655172411</v>
      </c>
      <c r="L107" s="5">
        <v>3.0406896551724141</v>
      </c>
    </row>
    <row r="108" spans="3:12" x14ac:dyDescent="0.2">
      <c r="C108" s="5">
        <v>5.1420689655172396</v>
      </c>
      <c r="D108" s="5">
        <v>7.8103448275862073</v>
      </c>
      <c r="E108" s="5">
        <v>5.1420689655172396</v>
      </c>
      <c r="F108" s="5">
        <v>3.4351724137931043</v>
      </c>
      <c r="G108" s="5">
        <v>5.1420689655172396</v>
      </c>
      <c r="H108" s="5">
        <v>3.3344827586206889</v>
      </c>
      <c r="I108" s="5">
        <v>5.1420689655172396</v>
      </c>
      <c r="J108" s="5">
        <v>9.9407142857142858</v>
      </c>
      <c r="K108" s="5">
        <v>5.5920689655172406</v>
      </c>
      <c r="L108" s="5">
        <v>3.0506896551724139</v>
      </c>
    </row>
    <row r="109" spans="3:12" x14ac:dyDescent="0.2">
      <c r="C109" s="5">
        <v>6.9020689655172394</v>
      </c>
      <c r="D109" s="5">
        <v>6.2103448275862059</v>
      </c>
      <c r="E109" s="5">
        <v>6.9020689655172394</v>
      </c>
      <c r="F109" s="5">
        <v>8.0251724137931042</v>
      </c>
      <c r="G109" s="5">
        <v>6.9020689655172394</v>
      </c>
      <c r="H109" s="5">
        <v>4.8244827586206895</v>
      </c>
      <c r="I109" s="5">
        <v>6.9020689655172394</v>
      </c>
      <c r="J109" s="5">
        <v>5.430714285714286</v>
      </c>
      <c r="K109" s="5">
        <v>5.1420689655172396</v>
      </c>
      <c r="L109" s="5">
        <v>4.230689655172414</v>
      </c>
    </row>
    <row r="110" spans="3:12" x14ac:dyDescent="0.2">
      <c r="F110" s="5">
        <v>6.2251724137931053</v>
      </c>
      <c r="H110" s="5">
        <v>3.8344827586206889</v>
      </c>
      <c r="J110" s="5">
        <v>5.4907142857142848</v>
      </c>
      <c r="K110" s="5">
        <v>6.9020689655172394</v>
      </c>
      <c r="L110" s="5">
        <v>3.210689655172414</v>
      </c>
    </row>
    <row r="111" spans="3:12" x14ac:dyDescent="0.2">
      <c r="F111" s="5">
        <v>6.7251724137931053</v>
      </c>
      <c r="H111" s="5">
        <v>3.3044827586206895</v>
      </c>
      <c r="J111" s="5">
        <v>6.7207142857142852</v>
      </c>
      <c r="L111" s="5">
        <v>5.110689655172413</v>
      </c>
    </row>
    <row r="112" spans="3:12" x14ac:dyDescent="0.2">
      <c r="F112" s="5">
        <v>6.3251724137931049</v>
      </c>
      <c r="H112" s="5">
        <v>5.1244827586206885</v>
      </c>
      <c r="J112" s="5">
        <v>6.7907142857142855</v>
      </c>
      <c r="L112" s="5">
        <v>3.4406896551724135</v>
      </c>
    </row>
    <row r="113" spans="6:12" x14ac:dyDescent="0.2">
      <c r="F113" s="5">
        <v>4.1851724137931043</v>
      </c>
      <c r="H113" s="5">
        <v>2.9244827586206896</v>
      </c>
      <c r="J113" s="5">
        <v>6.1307142857142853</v>
      </c>
      <c r="L113" s="5">
        <v>3.000689655172414</v>
      </c>
    </row>
    <row r="114" spans="6:12" x14ac:dyDescent="0.2">
      <c r="F114" s="5">
        <v>6.2251724137931053</v>
      </c>
      <c r="H114" s="5">
        <v>6.4744827586206881</v>
      </c>
      <c r="J114" s="5">
        <v>5.2407142857142848</v>
      </c>
      <c r="L114" s="5">
        <v>2.4406896551724135</v>
      </c>
    </row>
    <row r="115" spans="6:12" x14ac:dyDescent="0.2">
      <c r="H115" s="5">
        <v>5.2044827586206885</v>
      </c>
      <c r="L115" s="5">
        <v>5.2406896551724138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9"/>
  <sheetViews>
    <sheetView workbookViewId="0">
      <selection activeCell="L83" sqref="L83"/>
    </sheetView>
  </sheetViews>
  <sheetFormatPr baseColWidth="10" defaultColWidth="10.83203125" defaultRowHeight="15" x14ac:dyDescent="0.2"/>
  <cols>
    <col min="1" max="5" width="10.83203125" style="5"/>
    <col min="7" max="7" width="10.83203125" style="5"/>
  </cols>
  <sheetData>
    <row r="1" spans="1:7" x14ac:dyDescent="0.2">
      <c r="A1" s="9" t="s">
        <v>48</v>
      </c>
    </row>
    <row r="2" spans="1:7" x14ac:dyDescent="0.2">
      <c r="A2" t="s">
        <v>19</v>
      </c>
      <c r="B2"/>
      <c r="C2"/>
      <c r="D2"/>
      <c r="E2"/>
      <c r="G2"/>
    </row>
    <row r="3" spans="1:7" x14ac:dyDescent="0.2">
      <c r="A3"/>
      <c r="B3"/>
      <c r="C3"/>
      <c r="D3"/>
      <c r="E3"/>
      <c r="G3"/>
    </row>
    <row r="4" spans="1:7" ht="16" thickBot="1" x14ac:dyDescent="0.25">
      <c r="A4" t="s">
        <v>20</v>
      </c>
      <c r="B4"/>
      <c r="C4"/>
      <c r="D4"/>
      <c r="E4"/>
      <c r="G4"/>
    </row>
    <row r="5" spans="1:7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G5"/>
    </row>
    <row r="6" spans="1:7" x14ac:dyDescent="0.2">
      <c r="A6" t="s">
        <v>26</v>
      </c>
      <c r="B6">
        <v>27</v>
      </c>
      <c r="C6">
        <v>33.10298683899012</v>
      </c>
      <c r="D6">
        <v>1.2260365495922267</v>
      </c>
      <c r="E6">
        <v>1.578993356956241E-2</v>
      </c>
      <c r="G6"/>
    </row>
    <row r="7" spans="1:7" ht="16" thickBot="1" x14ac:dyDescent="0.25">
      <c r="A7" s="2" t="s">
        <v>27</v>
      </c>
      <c r="B7" s="2">
        <v>26</v>
      </c>
      <c r="C7" s="2">
        <v>29.275154371942339</v>
      </c>
      <c r="D7" s="2">
        <v>1.1259674758439362</v>
      </c>
      <c r="E7" s="2">
        <v>1.9389155239470029E-2</v>
      </c>
      <c r="G7"/>
    </row>
    <row r="8" spans="1:7" x14ac:dyDescent="0.2">
      <c r="A8"/>
      <c r="B8"/>
      <c r="C8"/>
      <c r="D8"/>
      <c r="E8"/>
      <c r="G8"/>
    </row>
    <row r="9" spans="1:7" x14ac:dyDescent="0.2">
      <c r="A9"/>
      <c r="B9"/>
      <c r="C9"/>
      <c r="D9"/>
      <c r="E9"/>
      <c r="G9"/>
    </row>
    <row r="10" spans="1:7" ht="16" thickBot="1" x14ac:dyDescent="0.25">
      <c r="A10" t="s">
        <v>28</v>
      </c>
      <c r="B10"/>
      <c r="C10"/>
      <c r="D10"/>
      <c r="E10"/>
      <c r="G10"/>
    </row>
    <row r="11" spans="1:7" x14ac:dyDescent="0.2">
      <c r="A11" s="3" t="s">
        <v>29</v>
      </c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  <c r="G11" s="3" t="s">
        <v>35</v>
      </c>
    </row>
    <row r="12" spans="1:7" x14ac:dyDescent="0.2">
      <c r="A12" t="s">
        <v>36</v>
      </c>
      <c r="B12">
        <v>0.13263587365340102</v>
      </c>
      <c r="C12">
        <v>1</v>
      </c>
      <c r="D12">
        <v>0.13263587365340102</v>
      </c>
      <c r="E12">
        <v>7.5557664856199382</v>
      </c>
      <c r="F12">
        <v>8.2521889446885155E-3</v>
      </c>
      <c r="G12">
        <v>4.030392594835547</v>
      </c>
    </row>
    <row r="13" spans="1:7" x14ac:dyDescent="0.2">
      <c r="A13" t="s">
        <v>37</v>
      </c>
      <c r="B13">
        <v>0.8952671537953758</v>
      </c>
      <c r="C13">
        <v>51</v>
      </c>
      <c r="D13">
        <v>1.7554257917556389E-2</v>
      </c>
      <c r="E13"/>
      <c r="G13"/>
    </row>
    <row r="14" spans="1:7" x14ac:dyDescent="0.2">
      <c r="A14"/>
      <c r="B14"/>
      <c r="C14"/>
      <c r="D14"/>
      <c r="E14"/>
      <c r="G14"/>
    </row>
    <row r="15" spans="1:7" ht="16" thickBot="1" x14ac:dyDescent="0.25">
      <c r="A15" s="2" t="s">
        <v>38</v>
      </c>
      <c r="B15" s="2">
        <v>1.0279030274487768</v>
      </c>
      <c r="C15" s="2">
        <v>52</v>
      </c>
      <c r="D15" s="2"/>
      <c r="E15" s="2"/>
      <c r="F15" s="2"/>
      <c r="G15" s="2"/>
    </row>
    <row r="19" spans="1:7" x14ac:dyDescent="0.2">
      <c r="A19" s="9" t="s">
        <v>14</v>
      </c>
    </row>
    <row r="20" spans="1:7" x14ac:dyDescent="0.2">
      <c r="A20" t="s">
        <v>19</v>
      </c>
      <c r="B20"/>
      <c r="C20"/>
      <c r="D20"/>
      <c r="E20"/>
      <c r="G20"/>
    </row>
    <row r="21" spans="1:7" x14ac:dyDescent="0.2">
      <c r="A21"/>
      <c r="B21"/>
      <c r="C21"/>
      <c r="D21"/>
      <c r="E21"/>
      <c r="G21"/>
    </row>
    <row r="22" spans="1:7" ht="16" thickBot="1" x14ac:dyDescent="0.25">
      <c r="A22" t="s">
        <v>20</v>
      </c>
      <c r="B22"/>
      <c r="C22"/>
      <c r="D22"/>
      <c r="E22"/>
      <c r="G22"/>
    </row>
    <row r="23" spans="1:7" x14ac:dyDescent="0.2">
      <c r="A23" s="3" t="s">
        <v>21</v>
      </c>
      <c r="B23" s="3" t="s">
        <v>22</v>
      </c>
      <c r="C23" s="3" t="s">
        <v>23</v>
      </c>
      <c r="D23" s="3" t="s">
        <v>24</v>
      </c>
      <c r="E23" s="3" t="s">
        <v>25</v>
      </c>
      <c r="G23"/>
    </row>
    <row r="24" spans="1:7" x14ac:dyDescent="0.2">
      <c r="A24" t="s">
        <v>26</v>
      </c>
      <c r="B24">
        <v>28</v>
      </c>
      <c r="C24">
        <v>31.279999999999998</v>
      </c>
      <c r="D24">
        <v>1.117142857142857</v>
      </c>
      <c r="E24">
        <v>1.9073015873016123E-2</v>
      </c>
      <c r="G24"/>
    </row>
    <row r="25" spans="1:7" ht="16" thickBot="1" x14ac:dyDescent="0.25">
      <c r="A25" s="2" t="s">
        <v>27</v>
      </c>
      <c r="B25" s="2">
        <v>27</v>
      </c>
      <c r="C25" s="2">
        <v>29.349999999999998</v>
      </c>
      <c r="D25" s="2">
        <v>1.087037037037037</v>
      </c>
      <c r="E25" s="2">
        <v>2.1844729344729592E-2</v>
      </c>
      <c r="G25"/>
    </row>
    <row r="26" spans="1:7" x14ac:dyDescent="0.2">
      <c r="A26"/>
      <c r="B26"/>
      <c r="C26"/>
      <c r="D26"/>
      <c r="E26"/>
      <c r="G26"/>
    </row>
    <row r="27" spans="1:7" x14ac:dyDescent="0.2">
      <c r="A27"/>
      <c r="B27"/>
      <c r="C27"/>
      <c r="D27"/>
      <c r="E27"/>
      <c r="G27"/>
    </row>
    <row r="28" spans="1:7" ht="16" thickBot="1" x14ac:dyDescent="0.25">
      <c r="A28" t="s">
        <v>28</v>
      </c>
      <c r="B28"/>
      <c r="C28"/>
      <c r="D28"/>
      <c r="E28"/>
      <c r="G28"/>
    </row>
    <row r="29" spans="1:7" x14ac:dyDescent="0.2">
      <c r="A29" s="3" t="s">
        <v>29</v>
      </c>
      <c r="B29" s="3" t="s">
        <v>30</v>
      </c>
      <c r="C29" s="3" t="s">
        <v>31</v>
      </c>
      <c r="D29" s="3" t="s">
        <v>32</v>
      </c>
      <c r="E29" s="3" t="s">
        <v>33</v>
      </c>
      <c r="F29" s="3" t="s">
        <v>34</v>
      </c>
      <c r="G29" s="3" t="s">
        <v>35</v>
      </c>
    </row>
    <row r="30" spans="1:7" x14ac:dyDescent="0.2">
      <c r="A30" t="s">
        <v>36</v>
      </c>
      <c r="B30">
        <v>1.2458335738335879E-2</v>
      </c>
      <c r="C30">
        <v>1</v>
      </c>
      <c r="D30">
        <v>1.2458335738335879E-2</v>
      </c>
      <c r="E30">
        <v>0.60972465118246477</v>
      </c>
      <c r="F30">
        <v>0.43836539109203243</v>
      </c>
      <c r="G30">
        <v>4.0230169977336674</v>
      </c>
    </row>
    <row r="31" spans="1:7" x14ac:dyDescent="0.2">
      <c r="A31" t="s">
        <v>37</v>
      </c>
      <c r="B31">
        <v>1.0829343915343914</v>
      </c>
      <c r="C31">
        <v>53</v>
      </c>
      <c r="D31">
        <v>2.0432724368573425E-2</v>
      </c>
      <c r="E31"/>
      <c r="G31"/>
    </row>
    <row r="32" spans="1:7" x14ac:dyDescent="0.2">
      <c r="A32"/>
      <c r="B32"/>
      <c r="C32"/>
      <c r="D32"/>
      <c r="E32"/>
      <c r="G32"/>
    </row>
    <row r="33" spans="1:7" ht="16" thickBot="1" x14ac:dyDescent="0.25">
      <c r="A33" s="2" t="s">
        <v>38</v>
      </c>
      <c r="B33" s="2">
        <v>1.0953927272727273</v>
      </c>
      <c r="C33" s="2">
        <v>54</v>
      </c>
      <c r="D33" s="2"/>
      <c r="E33" s="2"/>
      <c r="F33" s="2"/>
      <c r="G33" s="2"/>
    </row>
    <row r="39" spans="1:7" x14ac:dyDescent="0.2">
      <c r="A39" s="9" t="s">
        <v>15</v>
      </c>
    </row>
    <row r="40" spans="1:7" x14ac:dyDescent="0.2">
      <c r="A40" s="5" t="s">
        <v>19</v>
      </c>
    </row>
    <row r="42" spans="1:7" ht="16" thickBot="1" x14ac:dyDescent="0.25">
      <c r="A42" s="5" t="s">
        <v>20</v>
      </c>
    </row>
    <row r="43" spans="1:7" x14ac:dyDescent="0.2">
      <c r="A43" s="7" t="s">
        <v>21</v>
      </c>
      <c r="B43" s="7" t="s">
        <v>22</v>
      </c>
      <c r="C43" s="7" t="s">
        <v>23</v>
      </c>
      <c r="D43" s="7" t="s">
        <v>24</v>
      </c>
      <c r="E43" s="7" t="s">
        <v>25</v>
      </c>
    </row>
    <row r="44" spans="1:7" x14ac:dyDescent="0.2">
      <c r="A44" s="5" t="s">
        <v>26</v>
      </c>
      <c r="B44" s="5">
        <v>33</v>
      </c>
      <c r="C44" s="5">
        <v>26.020817158908276</v>
      </c>
      <c r="D44" s="5">
        <v>0.78850961087600835</v>
      </c>
      <c r="E44" s="5">
        <v>2.4575840083471134E-2</v>
      </c>
    </row>
    <row r="45" spans="1:7" ht="16" thickBot="1" x14ac:dyDescent="0.25">
      <c r="A45" s="8" t="s">
        <v>27</v>
      </c>
      <c r="B45" s="8">
        <v>34</v>
      </c>
      <c r="C45" s="8">
        <v>31.201522894862613</v>
      </c>
      <c r="D45" s="8">
        <v>0.9176918498489004</v>
      </c>
      <c r="E45" s="8">
        <v>3.1699207373674675E-2</v>
      </c>
    </row>
    <row r="48" spans="1:7" ht="16" thickBot="1" x14ac:dyDescent="0.25">
      <c r="A48" s="5" t="s">
        <v>28</v>
      </c>
    </row>
    <row r="49" spans="1:7" x14ac:dyDescent="0.2">
      <c r="A49" s="7" t="s">
        <v>29</v>
      </c>
      <c r="B49" s="7" t="s">
        <v>30</v>
      </c>
      <c r="C49" s="7" t="s">
        <v>31</v>
      </c>
      <c r="D49" s="7" t="s">
        <v>32</v>
      </c>
      <c r="E49" s="7" t="s">
        <v>33</v>
      </c>
      <c r="F49" s="3" t="s">
        <v>34</v>
      </c>
      <c r="G49" s="7" t="s">
        <v>35</v>
      </c>
    </row>
    <row r="50" spans="1:7" x14ac:dyDescent="0.2">
      <c r="A50" s="5" t="s">
        <v>36</v>
      </c>
      <c r="B50" s="5">
        <v>0.27946258315981254</v>
      </c>
      <c r="C50" s="5">
        <v>1</v>
      </c>
      <c r="D50" s="5">
        <v>0.27946258315981254</v>
      </c>
      <c r="E50" s="5">
        <v>9.9127207141771159</v>
      </c>
      <c r="F50" s="10">
        <v>2.4790188406291131E-3</v>
      </c>
      <c r="G50" s="5">
        <v>3.9885598251363867</v>
      </c>
    </row>
    <row r="51" spans="1:7" x14ac:dyDescent="0.2">
      <c r="A51" s="5" t="s">
        <v>37</v>
      </c>
      <c r="B51" s="5">
        <v>1.8325007260023214</v>
      </c>
      <c r="C51" s="5">
        <v>65</v>
      </c>
      <c r="D51" s="5">
        <v>2.8192318861574174E-2</v>
      </c>
    </row>
    <row r="53" spans="1:7" ht="16" thickBot="1" x14ac:dyDescent="0.25">
      <c r="A53" s="8" t="s">
        <v>38</v>
      </c>
      <c r="B53" s="8">
        <v>2.1119633091621339</v>
      </c>
      <c r="C53" s="8">
        <v>66</v>
      </c>
      <c r="D53" s="8"/>
      <c r="E53" s="8"/>
      <c r="F53" s="2"/>
      <c r="G53" s="8"/>
    </row>
    <row r="56" spans="1:7" x14ac:dyDescent="0.2">
      <c r="A56" s="9" t="s">
        <v>16</v>
      </c>
    </row>
    <row r="57" spans="1:7" x14ac:dyDescent="0.2">
      <c r="A57" t="s">
        <v>19</v>
      </c>
      <c r="B57"/>
      <c r="C57"/>
      <c r="D57"/>
      <c r="E57"/>
      <c r="G57"/>
    </row>
    <row r="58" spans="1:7" x14ac:dyDescent="0.2">
      <c r="A58"/>
      <c r="B58"/>
      <c r="C58"/>
      <c r="D58"/>
      <c r="E58"/>
      <c r="G58"/>
    </row>
    <row r="59" spans="1:7" ht="16" thickBot="1" x14ac:dyDescent="0.25">
      <c r="A59" t="s">
        <v>20</v>
      </c>
      <c r="B59"/>
      <c r="C59"/>
      <c r="D59"/>
      <c r="E59"/>
      <c r="G59"/>
    </row>
    <row r="60" spans="1:7" x14ac:dyDescent="0.2">
      <c r="A60" s="3" t="s">
        <v>21</v>
      </c>
      <c r="B60" s="3" t="s">
        <v>22</v>
      </c>
      <c r="C60" s="3" t="s">
        <v>23</v>
      </c>
      <c r="D60" s="3" t="s">
        <v>24</v>
      </c>
      <c r="E60" s="3" t="s">
        <v>25</v>
      </c>
      <c r="G60"/>
    </row>
    <row r="61" spans="1:7" x14ac:dyDescent="0.2">
      <c r="A61" t="s">
        <v>26</v>
      </c>
      <c r="B61">
        <v>27</v>
      </c>
      <c r="C61">
        <v>33.10298683899012</v>
      </c>
      <c r="D61">
        <v>1.2260365495922267</v>
      </c>
      <c r="E61">
        <v>1.578993356956241E-2</v>
      </c>
      <c r="G61"/>
    </row>
    <row r="62" spans="1:7" ht="16" thickBot="1" x14ac:dyDescent="0.25">
      <c r="A62" s="2" t="s">
        <v>27</v>
      </c>
      <c r="B62" s="2">
        <v>26</v>
      </c>
      <c r="C62" s="2">
        <v>29.275154371942339</v>
      </c>
      <c r="D62" s="2">
        <v>1.1259674758439362</v>
      </c>
      <c r="E62" s="2">
        <v>1.9389155239470029E-2</v>
      </c>
      <c r="G62"/>
    </row>
    <row r="63" spans="1:7" x14ac:dyDescent="0.2">
      <c r="A63"/>
      <c r="B63"/>
      <c r="C63"/>
      <c r="D63"/>
      <c r="E63"/>
      <c r="G63"/>
    </row>
    <row r="64" spans="1:7" x14ac:dyDescent="0.2">
      <c r="A64"/>
      <c r="B64"/>
      <c r="C64"/>
      <c r="D64"/>
      <c r="E64"/>
      <c r="G64"/>
    </row>
    <row r="65" spans="1:7" ht="16" thickBot="1" x14ac:dyDescent="0.25">
      <c r="A65" t="s">
        <v>28</v>
      </c>
      <c r="B65"/>
      <c r="C65"/>
      <c r="D65"/>
      <c r="E65"/>
      <c r="G65"/>
    </row>
    <row r="66" spans="1:7" x14ac:dyDescent="0.2">
      <c r="A66" s="3" t="s">
        <v>29</v>
      </c>
      <c r="B66" s="3" t="s">
        <v>30</v>
      </c>
      <c r="C66" s="3" t="s">
        <v>31</v>
      </c>
      <c r="D66" s="3" t="s">
        <v>32</v>
      </c>
      <c r="E66" s="3" t="s">
        <v>33</v>
      </c>
      <c r="F66" s="3" t="s">
        <v>34</v>
      </c>
      <c r="G66" s="3" t="s">
        <v>35</v>
      </c>
    </row>
    <row r="67" spans="1:7" x14ac:dyDescent="0.2">
      <c r="A67" t="s">
        <v>36</v>
      </c>
      <c r="B67">
        <v>0.13263587365340102</v>
      </c>
      <c r="C67">
        <v>1</v>
      </c>
      <c r="D67">
        <v>0.13263587365340102</v>
      </c>
      <c r="E67">
        <v>7.5557664856199382</v>
      </c>
      <c r="F67">
        <v>8.2521889446885155E-3</v>
      </c>
      <c r="G67">
        <v>4.030392594835547</v>
      </c>
    </row>
    <row r="68" spans="1:7" x14ac:dyDescent="0.2">
      <c r="A68" t="s">
        <v>37</v>
      </c>
      <c r="B68">
        <v>0.8952671537953758</v>
      </c>
      <c r="C68">
        <v>51</v>
      </c>
      <c r="D68">
        <v>1.7554257917556389E-2</v>
      </c>
      <c r="E68"/>
      <c r="G68"/>
    </row>
    <row r="69" spans="1:7" x14ac:dyDescent="0.2">
      <c r="A69"/>
      <c r="B69"/>
      <c r="C69"/>
      <c r="D69"/>
      <c r="E69"/>
      <c r="G69"/>
    </row>
    <row r="70" spans="1:7" ht="16" thickBot="1" x14ac:dyDescent="0.25">
      <c r="A70" s="2" t="s">
        <v>38</v>
      </c>
      <c r="B70" s="2">
        <v>1.0279030274487768</v>
      </c>
      <c r="C70" s="2">
        <v>52</v>
      </c>
      <c r="D70" s="2"/>
      <c r="E70" s="2"/>
      <c r="F70" s="2"/>
      <c r="G70" s="2"/>
    </row>
    <row r="74" spans="1:7" x14ac:dyDescent="0.2">
      <c r="A74" s="9" t="s">
        <v>45</v>
      </c>
    </row>
    <row r="75" spans="1:7" x14ac:dyDescent="0.2">
      <c r="A75" s="5" t="s">
        <v>19</v>
      </c>
    </row>
    <row r="77" spans="1:7" ht="16" thickBot="1" x14ac:dyDescent="0.25">
      <c r="A77" s="5" t="s">
        <v>20</v>
      </c>
    </row>
    <row r="78" spans="1:7" x14ac:dyDescent="0.2">
      <c r="A78" s="7" t="s">
        <v>21</v>
      </c>
      <c r="B78" s="7" t="s">
        <v>22</v>
      </c>
      <c r="C78" s="7" t="s">
        <v>23</v>
      </c>
      <c r="D78" s="7" t="s">
        <v>24</v>
      </c>
      <c r="E78" s="7" t="s">
        <v>25</v>
      </c>
    </row>
    <row r="79" spans="1:7" x14ac:dyDescent="0.2">
      <c r="A79" s="5" t="s">
        <v>26</v>
      </c>
      <c r="B79" s="5">
        <v>31</v>
      </c>
      <c r="C79" s="5">
        <v>31.43440117464532</v>
      </c>
      <c r="D79" s="5">
        <v>1.0140129411175909</v>
      </c>
      <c r="E79" s="5">
        <v>3.5490873363226781E-2</v>
      </c>
    </row>
    <row r="80" spans="1:7" ht="16" thickBot="1" x14ac:dyDescent="0.25">
      <c r="A80" s="8" t="s">
        <v>27</v>
      </c>
      <c r="B80" s="8">
        <v>33</v>
      </c>
      <c r="C80" s="8">
        <v>40.784361445328244</v>
      </c>
      <c r="D80" s="8">
        <v>1.2358897407675224</v>
      </c>
      <c r="E80" s="8">
        <v>4.5514763996336249E-2</v>
      </c>
    </row>
    <row r="83" spans="1:7" ht="16" thickBot="1" x14ac:dyDescent="0.25">
      <c r="A83" s="5" t="s">
        <v>28</v>
      </c>
    </row>
    <row r="84" spans="1:7" x14ac:dyDescent="0.2">
      <c r="A84" s="7" t="s">
        <v>29</v>
      </c>
      <c r="B84" s="7" t="s">
        <v>30</v>
      </c>
      <c r="C84" s="7" t="s">
        <v>31</v>
      </c>
      <c r="D84" s="7" t="s">
        <v>32</v>
      </c>
      <c r="E84" s="7" t="s">
        <v>33</v>
      </c>
      <c r="F84" s="3" t="s">
        <v>34</v>
      </c>
      <c r="G84" s="7" t="s">
        <v>35</v>
      </c>
    </row>
    <row r="85" spans="1:7" x14ac:dyDescent="0.2">
      <c r="A85" s="5" t="s">
        <v>36</v>
      </c>
      <c r="B85" s="5">
        <v>0.78689981953160171</v>
      </c>
      <c r="C85" s="5">
        <v>1</v>
      </c>
      <c r="D85" s="5">
        <v>0.78689981953160171</v>
      </c>
      <c r="E85" s="5">
        <v>19.351029255301377</v>
      </c>
      <c r="F85" s="10">
        <v>4.3563960141335798E-5</v>
      </c>
      <c r="G85" s="5">
        <v>3.9958871259107291</v>
      </c>
    </row>
    <row r="86" spans="1:7" x14ac:dyDescent="0.2">
      <c r="A86" s="5" t="s">
        <v>37</v>
      </c>
      <c r="B86" s="5">
        <v>2.5211986487795466</v>
      </c>
      <c r="C86" s="5">
        <v>62</v>
      </c>
      <c r="D86" s="5">
        <v>4.0664494335153976E-2</v>
      </c>
    </row>
    <row r="88" spans="1:7" ht="16" thickBot="1" x14ac:dyDescent="0.25">
      <c r="A88" s="8" t="s">
        <v>38</v>
      </c>
      <c r="B88" s="8">
        <v>3.3080984683111483</v>
      </c>
      <c r="C88" s="8">
        <v>63</v>
      </c>
      <c r="D88" s="8"/>
      <c r="E88" s="8"/>
      <c r="F88" s="2"/>
      <c r="G88" s="8"/>
    </row>
    <row r="93" spans="1:7" x14ac:dyDescent="0.2">
      <c r="A93" s="5" t="s">
        <v>46</v>
      </c>
    </row>
    <row r="94" spans="1:7" x14ac:dyDescent="0.2">
      <c r="A94" s="5" t="s">
        <v>19</v>
      </c>
    </row>
    <row r="96" spans="1:7" x14ac:dyDescent="0.2">
      <c r="A96" s="5" t="s">
        <v>19</v>
      </c>
    </row>
    <row r="98" spans="1:7" ht="16" thickBot="1" x14ac:dyDescent="0.25">
      <c r="A98" s="5" t="s">
        <v>20</v>
      </c>
    </row>
    <row r="99" spans="1:7" x14ac:dyDescent="0.2">
      <c r="A99" s="7" t="s">
        <v>21</v>
      </c>
      <c r="B99" s="7" t="s">
        <v>22</v>
      </c>
      <c r="C99" s="7" t="s">
        <v>23</v>
      </c>
      <c r="D99" s="7" t="s">
        <v>24</v>
      </c>
      <c r="E99" s="7" t="s">
        <v>25</v>
      </c>
    </row>
    <row r="100" spans="1:7" x14ac:dyDescent="0.2">
      <c r="A100" s="5" t="s">
        <v>26</v>
      </c>
      <c r="B100" s="5">
        <v>29</v>
      </c>
      <c r="C100" s="5">
        <v>31.228175467427981</v>
      </c>
      <c r="D100" s="5">
        <v>1.0768336368078615</v>
      </c>
      <c r="E100" s="5">
        <v>1.2462202149070884E-2</v>
      </c>
    </row>
    <row r="101" spans="1:7" ht="16" thickBot="1" x14ac:dyDescent="0.25">
      <c r="A101" s="8" t="s">
        <v>27</v>
      </c>
      <c r="B101" s="8">
        <v>32</v>
      </c>
      <c r="C101" s="8">
        <v>30.759898019817644</v>
      </c>
      <c r="D101" s="8">
        <v>0.96124681311930138</v>
      </c>
      <c r="E101" s="8">
        <v>1.9986131566146502E-2</v>
      </c>
    </row>
    <row r="104" spans="1:7" ht="16" thickBot="1" x14ac:dyDescent="0.25">
      <c r="A104" s="5" t="s">
        <v>28</v>
      </c>
    </row>
    <row r="105" spans="1:7" x14ac:dyDescent="0.2">
      <c r="A105" s="7" t="s">
        <v>29</v>
      </c>
      <c r="B105" s="7" t="s">
        <v>30</v>
      </c>
      <c r="C105" s="7" t="s">
        <v>31</v>
      </c>
      <c r="D105" s="7" t="s">
        <v>32</v>
      </c>
      <c r="E105" s="7" t="s">
        <v>33</v>
      </c>
      <c r="F105" s="3" t="s">
        <v>34</v>
      </c>
      <c r="G105" s="7" t="s">
        <v>35</v>
      </c>
    </row>
    <row r="106" spans="1:7" x14ac:dyDescent="0.2">
      <c r="A106" s="5" t="s">
        <v>36</v>
      </c>
      <c r="B106" s="5">
        <v>0.20325198714853632</v>
      </c>
      <c r="C106" s="5">
        <v>1</v>
      </c>
      <c r="D106" s="5">
        <v>0.20325198714853632</v>
      </c>
      <c r="E106" s="5">
        <v>12.381746923951754</v>
      </c>
      <c r="F106" s="10">
        <v>8.4192821129942081E-4</v>
      </c>
      <c r="G106" s="5">
        <v>4.0039825031306115</v>
      </c>
    </row>
    <row r="107" spans="1:7" x14ac:dyDescent="0.2">
      <c r="A107" s="5" t="s">
        <v>37</v>
      </c>
      <c r="B107" s="5">
        <v>0.96851173872453233</v>
      </c>
      <c r="C107" s="5">
        <v>59</v>
      </c>
      <c r="D107" s="5">
        <v>1.6415453198720887E-2</v>
      </c>
    </row>
    <row r="109" spans="1:7" ht="16" thickBot="1" x14ac:dyDescent="0.25">
      <c r="A109" s="8" t="s">
        <v>38</v>
      </c>
      <c r="B109" s="8">
        <v>1.1717637258730687</v>
      </c>
      <c r="C109" s="8">
        <v>60</v>
      </c>
      <c r="D109" s="8"/>
      <c r="E109" s="8"/>
      <c r="F109" s="2"/>
      <c r="G109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19"/>
  <sheetViews>
    <sheetView workbookViewId="0">
      <selection activeCell="L125" sqref="L125"/>
    </sheetView>
  </sheetViews>
  <sheetFormatPr baseColWidth="10" defaultColWidth="10.83203125" defaultRowHeight="15" x14ac:dyDescent="0.2"/>
  <cols>
    <col min="1" max="18" width="10.83203125" style="5"/>
  </cols>
  <sheetData>
    <row r="1" spans="1:29" x14ac:dyDescent="0.2">
      <c r="A1" s="11"/>
    </row>
    <row r="6" spans="1:29" x14ac:dyDescent="0.2">
      <c r="A6" s="5" t="s">
        <v>47</v>
      </c>
      <c r="D6" s="5" t="s">
        <v>14</v>
      </c>
      <c r="G6" s="5" t="s">
        <v>15</v>
      </c>
      <c r="J6" s="5" t="s">
        <v>16</v>
      </c>
      <c r="M6" s="5" t="s">
        <v>17</v>
      </c>
      <c r="P6" s="5" t="s">
        <v>18</v>
      </c>
    </row>
    <row r="8" spans="1:29" x14ac:dyDescent="0.2">
      <c r="A8" t="s">
        <v>42</v>
      </c>
      <c r="B8" t="s">
        <v>43</v>
      </c>
      <c r="C8" t="s">
        <v>44</v>
      </c>
    </row>
    <row r="11" spans="1:29" x14ac:dyDescent="0.2">
      <c r="A11" s="5">
        <v>0.5</v>
      </c>
      <c r="B11" s="5">
        <v>1.2</v>
      </c>
      <c r="C11" s="5">
        <v>1.1399999999999999</v>
      </c>
      <c r="D11" s="5">
        <v>0.66</v>
      </c>
      <c r="E11" s="5">
        <f>AVERAGE(E13:E40)</f>
        <v>1.117142857142857</v>
      </c>
      <c r="F11" s="5">
        <f>AVERAGE(F13:F39)</f>
        <v>1.087037037037037</v>
      </c>
      <c r="G11" s="5">
        <v>0.54</v>
      </c>
      <c r="H11" s="5">
        <v>0.8</v>
      </c>
      <c r="I11" s="5">
        <v>0.95</v>
      </c>
      <c r="J11" s="5">
        <v>0.3</v>
      </c>
      <c r="K11" s="5">
        <v>0.83</v>
      </c>
      <c r="L11" s="5">
        <v>0.77</v>
      </c>
      <c r="M11" s="5">
        <v>0.46</v>
      </c>
      <c r="N11" s="5">
        <v>1.03</v>
      </c>
      <c r="O11" s="5">
        <v>1.25</v>
      </c>
      <c r="P11" s="5">
        <v>0.48</v>
      </c>
      <c r="Q11" s="5">
        <v>1.04</v>
      </c>
      <c r="R11" s="5">
        <v>0.94</v>
      </c>
      <c r="S11" s="5"/>
      <c r="AC11" s="5"/>
    </row>
    <row r="12" spans="1:29" x14ac:dyDescent="0.2">
      <c r="A12" s="5">
        <v>0.11</v>
      </c>
      <c r="B12" s="5">
        <v>0.21</v>
      </c>
      <c r="C12" s="5">
        <v>0.2</v>
      </c>
      <c r="D12" s="5">
        <v>0.2</v>
      </c>
      <c r="E12" s="5">
        <f>STDEV(E14:E40)</f>
        <v>0.14069424933120733</v>
      </c>
      <c r="F12" s="5">
        <v>0.21</v>
      </c>
      <c r="G12" s="5">
        <v>0.08</v>
      </c>
      <c r="H12" s="5">
        <v>0.17</v>
      </c>
      <c r="I12" s="5">
        <v>0.23</v>
      </c>
      <c r="J12" s="5">
        <v>0.06</v>
      </c>
      <c r="K12" s="5">
        <v>0.14000000000000001</v>
      </c>
      <c r="L12" s="5">
        <v>0.19</v>
      </c>
      <c r="M12" s="5">
        <v>0.09</v>
      </c>
      <c r="N12" s="5">
        <v>0.18</v>
      </c>
      <c r="O12" s="5">
        <v>0.19</v>
      </c>
      <c r="P12" s="5">
        <v>0.09</v>
      </c>
      <c r="Q12" s="5">
        <v>0.2</v>
      </c>
      <c r="R12" s="5">
        <v>0.22</v>
      </c>
      <c r="S12" s="5"/>
      <c r="AC12" s="5"/>
    </row>
    <row r="13" spans="1:29" x14ac:dyDescent="0.2">
      <c r="A13" s="5">
        <v>0.61</v>
      </c>
      <c r="B13" s="5">
        <v>1.31</v>
      </c>
      <c r="C13" s="5">
        <v>0.95</v>
      </c>
      <c r="D13" s="5">
        <v>0.76</v>
      </c>
      <c r="E13">
        <v>1.1000000000000001</v>
      </c>
      <c r="F13">
        <v>1.0900000000000001</v>
      </c>
      <c r="G13" s="5">
        <v>0.52</v>
      </c>
      <c r="H13" s="5">
        <v>0.91</v>
      </c>
      <c r="I13" s="5">
        <v>0.83</v>
      </c>
      <c r="J13" s="5">
        <v>0.3</v>
      </c>
      <c r="K13" s="5">
        <v>0.94</v>
      </c>
      <c r="L13" s="5">
        <v>0.68</v>
      </c>
      <c r="M13" s="5">
        <v>0.42</v>
      </c>
      <c r="N13" s="5">
        <v>1.0900000000000001</v>
      </c>
      <c r="O13" s="5">
        <v>1.1399999999999999</v>
      </c>
      <c r="P13" s="5">
        <v>0.41</v>
      </c>
      <c r="Q13" s="5">
        <v>1.21</v>
      </c>
      <c r="R13" s="5">
        <v>1.03</v>
      </c>
      <c r="S13" s="5"/>
      <c r="AC13" s="5"/>
    </row>
    <row r="14" spans="1:29" x14ac:dyDescent="0.2">
      <c r="A14" s="5">
        <v>0.55000000000000004</v>
      </c>
      <c r="B14" s="5">
        <v>1.25</v>
      </c>
      <c r="C14" s="5">
        <v>1.1200000000000001</v>
      </c>
      <c r="D14" s="5">
        <v>0.65</v>
      </c>
      <c r="E14">
        <v>0.93</v>
      </c>
      <c r="F14">
        <v>1.26</v>
      </c>
      <c r="G14" s="5">
        <v>0.56000000000000005</v>
      </c>
      <c r="H14" s="5">
        <v>0.66</v>
      </c>
      <c r="I14" s="5">
        <v>0.81</v>
      </c>
      <c r="J14" s="5">
        <v>0.28999999999999998</v>
      </c>
      <c r="K14" s="5">
        <v>0.92</v>
      </c>
      <c r="L14" s="5">
        <v>0.64</v>
      </c>
      <c r="M14" s="5">
        <v>0.5</v>
      </c>
      <c r="N14" s="5">
        <v>1.07</v>
      </c>
      <c r="O14" s="5">
        <v>1.22</v>
      </c>
      <c r="P14" s="5">
        <v>0.39</v>
      </c>
      <c r="Q14" s="5">
        <v>1.1000000000000001</v>
      </c>
      <c r="R14" s="5">
        <v>0.76</v>
      </c>
      <c r="S14" s="5"/>
      <c r="AC14" s="5"/>
    </row>
    <row r="15" spans="1:29" x14ac:dyDescent="0.2">
      <c r="A15" s="5">
        <v>0.51</v>
      </c>
      <c r="B15" s="5">
        <v>1.27</v>
      </c>
      <c r="C15" s="5">
        <v>0.93</v>
      </c>
      <c r="D15" s="5">
        <v>0.63</v>
      </c>
      <c r="E15">
        <v>1.25</v>
      </c>
      <c r="F15">
        <v>1.31</v>
      </c>
      <c r="G15" s="5">
        <v>0.49</v>
      </c>
      <c r="H15" s="5">
        <v>0.8</v>
      </c>
      <c r="I15" s="5">
        <v>0.87</v>
      </c>
      <c r="J15" s="5">
        <v>0.24</v>
      </c>
      <c r="K15" s="5">
        <v>0.96</v>
      </c>
      <c r="L15" s="5">
        <v>0.76</v>
      </c>
      <c r="M15" s="5">
        <v>0.47</v>
      </c>
      <c r="N15" s="5">
        <v>1.1200000000000001</v>
      </c>
      <c r="O15" s="5">
        <v>1.1399999999999999</v>
      </c>
      <c r="P15" s="5">
        <v>0.53</v>
      </c>
      <c r="Q15" s="5">
        <v>1.05</v>
      </c>
      <c r="R15" s="5">
        <v>1.1299999999999999</v>
      </c>
      <c r="S15" s="5"/>
      <c r="AC15" s="5"/>
    </row>
    <row r="16" spans="1:29" x14ac:dyDescent="0.2">
      <c r="A16" s="5">
        <v>0.39</v>
      </c>
      <c r="B16" s="5">
        <v>1.17</v>
      </c>
      <c r="C16" s="5">
        <v>1.1299999999999999</v>
      </c>
      <c r="D16" s="5">
        <v>0.76</v>
      </c>
      <c r="E16">
        <v>0.82</v>
      </c>
      <c r="F16">
        <v>1.19</v>
      </c>
      <c r="G16" s="5">
        <v>0.51</v>
      </c>
      <c r="H16" s="5">
        <v>0.9</v>
      </c>
      <c r="I16" s="5">
        <v>1.18</v>
      </c>
      <c r="J16" s="5">
        <v>0.35</v>
      </c>
      <c r="K16" s="5">
        <v>0.83</v>
      </c>
      <c r="L16" s="5">
        <v>0.89</v>
      </c>
      <c r="M16" s="5">
        <v>0.51</v>
      </c>
      <c r="N16" s="5">
        <v>1</v>
      </c>
      <c r="O16" s="5">
        <v>1.37</v>
      </c>
      <c r="P16" s="5">
        <v>0.45</v>
      </c>
      <c r="Q16" s="5">
        <v>1.08</v>
      </c>
      <c r="R16" s="5">
        <v>0.78</v>
      </c>
      <c r="S16" s="5"/>
      <c r="AC16" s="5"/>
    </row>
    <row r="17" spans="1:29" x14ac:dyDescent="0.2">
      <c r="A17" s="5">
        <v>0.56000000000000005</v>
      </c>
      <c r="B17" s="5">
        <v>1.37</v>
      </c>
      <c r="C17" s="5">
        <v>0.95</v>
      </c>
      <c r="D17" s="5">
        <v>0.54</v>
      </c>
      <c r="E17">
        <v>1.07</v>
      </c>
      <c r="F17">
        <v>0.97</v>
      </c>
      <c r="G17" s="5">
        <v>0.51</v>
      </c>
      <c r="H17" s="5">
        <v>0.91</v>
      </c>
      <c r="I17" s="5">
        <v>1.1499999999999999</v>
      </c>
      <c r="J17" s="5">
        <v>0.26</v>
      </c>
      <c r="K17" s="5">
        <v>0.75</v>
      </c>
      <c r="L17" s="5">
        <v>0.89</v>
      </c>
      <c r="M17" s="5">
        <v>0.49</v>
      </c>
      <c r="N17" s="5">
        <v>0.98</v>
      </c>
      <c r="O17" s="5">
        <v>1.34</v>
      </c>
      <c r="P17" s="5">
        <v>0.5</v>
      </c>
      <c r="Q17" s="5">
        <v>1.01</v>
      </c>
      <c r="R17" s="5">
        <v>1.1200000000000001</v>
      </c>
      <c r="S17" s="5"/>
      <c r="AC17" s="5"/>
    </row>
    <row r="18" spans="1:29" x14ac:dyDescent="0.2">
      <c r="A18" s="5">
        <v>0.4</v>
      </c>
      <c r="B18" s="5">
        <v>1.29</v>
      </c>
      <c r="C18" s="5">
        <v>0.97</v>
      </c>
      <c r="D18" s="5">
        <v>0.69</v>
      </c>
      <c r="E18">
        <v>0.86</v>
      </c>
      <c r="F18">
        <v>0.87</v>
      </c>
      <c r="G18" s="5">
        <v>0.6</v>
      </c>
      <c r="H18" s="5">
        <v>0.76</v>
      </c>
      <c r="I18" s="5">
        <v>1.1499999999999999</v>
      </c>
      <c r="J18" s="5">
        <v>0.25</v>
      </c>
      <c r="K18" s="5">
        <v>0.8</v>
      </c>
      <c r="L18" s="5">
        <v>0.73</v>
      </c>
      <c r="M18" s="5">
        <v>0.45</v>
      </c>
      <c r="N18" s="5">
        <v>0.98</v>
      </c>
      <c r="O18" s="5">
        <v>1.36</v>
      </c>
      <c r="P18" s="5">
        <v>0.46</v>
      </c>
      <c r="Q18" s="5">
        <v>1.22</v>
      </c>
      <c r="R18" s="5">
        <v>1.1499999999999999</v>
      </c>
      <c r="S18" s="5"/>
      <c r="AC18" s="5"/>
    </row>
    <row r="19" spans="1:29" x14ac:dyDescent="0.2">
      <c r="A19" s="5">
        <v>0.44</v>
      </c>
      <c r="B19" s="5">
        <v>1.37</v>
      </c>
      <c r="C19" s="5">
        <v>1.1000000000000001</v>
      </c>
      <c r="D19" s="5">
        <v>0.51</v>
      </c>
      <c r="E19">
        <v>1.37</v>
      </c>
      <c r="F19">
        <v>0.88</v>
      </c>
      <c r="G19" s="5">
        <v>0.56999999999999995</v>
      </c>
      <c r="H19" s="5">
        <v>0.78</v>
      </c>
      <c r="I19" s="5">
        <v>0.85</v>
      </c>
      <c r="J19" s="5">
        <v>0.35</v>
      </c>
      <c r="K19" s="5">
        <v>0.9</v>
      </c>
      <c r="L19" s="5">
        <v>0.79</v>
      </c>
      <c r="M19" s="5">
        <v>0.38</v>
      </c>
      <c r="N19" s="5">
        <v>1.1399999999999999</v>
      </c>
      <c r="O19" s="5">
        <v>1.29</v>
      </c>
      <c r="P19" s="5">
        <v>0.56000000000000005</v>
      </c>
      <c r="Q19" s="5">
        <v>0.93</v>
      </c>
      <c r="R19" s="5">
        <v>0.94</v>
      </c>
      <c r="S19" s="5"/>
      <c r="AC19" s="5"/>
    </row>
    <row r="20" spans="1:29" x14ac:dyDescent="0.2">
      <c r="A20" s="5">
        <v>0.53</v>
      </c>
      <c r="B20" s="5">
        <v>1.32</v>
      </c>
      <c r="C20" s="5">
        <v>1.01</v>
      </c>
      <c r="D20" s="5">
        <v>0.76</v>
      </c>
      <c r="E20">
        <v>1.21</v>
      </c>
      <c r="F20">
        <v>0.96</v>
      </c>
      <c r="G20" s="5">
        <v>0.59</v>
      </c>
      <c r="H20" s="5">
        <v>0.96</v>
      </c>
      <c r="I20" s="5">
        <v>0.89</v>
      </c>
      <c r="J20" s="5">
        <v>0.3</v>
      </c>
      <c r="K20" s="5">
        <v>0.84</v>
      </c>
      <c r="L20" s="5">
        <v>0.71</v>
      </c>
      <c r="M20" s="5">
        <v>0.46</v>
      </c>
      <c r="N20" s="5">
        <v>1.21</v>
      </c>
      <c r="O20" s="5">
        <v>1.3</v>
      </c>
      <c r="P20" s="5">
        <v>0.43</v>
      </c>
      <c r="Q20" s="5">
        <v>1.02</v>
      </c>
      <c r="R20" s="5">
        <v>0.99</v>
      </c>
      <c r="S20" s="5"/>
      <c r="AC20" s="5"/>
    </row>
    <row r="21" spans="1:29" x14ac:dyDescent="0.2">
      <c r="A21" s="5">
        <v>0.46</v>
      </c>
      <c r="B21" s="5">
        <v>1.1499999999999999</v>
      </c>
      <c r="C21" s="5">
        <v>1.32</v>
      </c>
      <c r="D21" s="5">
        <v>0.6</v>
      </c>
      <c r="E21">
        <v>1.24</v>
      </c>
      <c r="F21">
        <v>1.21</v>
      </c>
      <c r="G21" s="5">
        <v>0.55000000000000004</v>
      </c>
      <c r="H21" s="5">
        <v>0.97</v>
      </c>
      <c r="I21" s="5">
        <v>1.08</v>
      </c>
      <c r="J21" s="5">
        <v>0.25</v>
      </c>
      <c r="K21" s="5">
        <v>0.7</v>
      </c>
      <c r="L21" s="5">
        <v>0.74</v>
      </c>
      <c r="M21" s="5">
        <v>0.53</v>
      </c>
      <c r="N21" s="5">
        <v>1.19</v>
      </c>
      <c r="O21" s="5">
        <v>1.31</v>
      </c>
      <c r="P21" s="5">
        <v>0.45</v>
      </c>
      <c r="Q21" s="5">
        <v>0.86</v>
      </c>
      <c r="R21" s="5">
        <v>1.07</v>
      </c>
      <c r="S21" s="5"/>
      <c r="AC21" s="5"/>
    </row>
    <row r="22" spans="1:29" x14ac:dyDescent="0.2">
      <c r="A22" s="5">
        <v>0.41</v>
      </c>
      <c r="B22" s="5">
        <v>0.99</v>
      </c>
      <c r="C22" s="5">
        <v>1.22</v>
      </c>
      <c r="D22" s="5">
        <v>0.56000000000000005</v>
      </c>
      <c r="E22">
        <v>1.29</v>
      </c>
      <c r="F22">
        <v>1.26</v>
      </c>
      <c r="G22" s="5">
        <v>0.51</v>
      </c>
      <c r="H22" s="5">
        <v>0.69</v>
      </c>
      <c r="I22" s="5">
        <v>1.1200000000000001</v>
      </c>
      <c r="J22" s="5">
        <v>0.3</v>
      </c>
      <c r="K22" s="5">
        <v>0.87</v>
      </c>
      <c r="L22" s="5">
        <v>0.81</v>
      </c>
      <c r="M22" s="5">
        <v>0.42</v>
      </c>
      <c r="N22" s="5">
        <v>1.03</v>
      </c>
      <c r="O22" s="5">
        <v>1.05</v>
      </c>
      <c r="P22" s="5">
        <v>0.44</v>
      </c>
      <c r="Q22" s="5">
        <v>1.23</v>
      </c>
      <c r="R22" s="5">
        <v>0.82</v>
      </c>
      <c r="S22" s="5"/>
      <c r="AC22" s="5"/>
    </row>
    <row r="23" spans="1:29" x14ac:dyDescent="0.2">
      <c r="A23" s="5">
        <v>0.61</v>
      </c>
      <c r="B23" s="5">
        <v>1.18</v>
      </c>
      <c r="C23" s="5">
        <v>1</v>
      </c>
      <c r="D23" s="5">
        <v>0.74</v>
      </c>
      <c r="E23">
        <v>1.2</v>
      </c>
      <c r="F23">
        <v>1.18</v>
      </c>
      <c r="G23" s="5">
        <v>0.48</v>
      </c>
      <c r="H23" s="5">
        <v>0.71</v>
      </c>
      <c r="I23" s="5">
        <v>1.0900000000000001</v>
      </c>
      <c r="J23" s="5">
        <v>0.24</v>
      </c>
      <c r="K23" s="5">
        <v>0.82</v>
      </c>
      <c r="L23" s="5">
        <v>0.82</v>
      </c>
      <c r="M23" s="5">
        <v>0.46</v>
      </c>
      <c r="N23" s="5">
        <v>0.9</v>
      </c>
      <c r="O23" s="5">
        <v>1.22</v>
      </c>
      <c r="P23" s="5">
        <v>0.55000000000000004</v>
      </c>
      <c r="Q23" s="5">
        <v>1.23</v>
      </c>
      <c r="R23" s="5">
        <v>0.78</v>
      </c>
      <c r="S23" s="5"/>
      <c r="AC23" s="5"/>
    </row>
    <row r="24" spans="1:29" x14ac:dyDescent="0.2">
      <c r="A24" s="5">
        <v>0.55000000000000004</v>
      </c>
      <c r="B24" s="5">
        <v>1.08</v>
      </c>
      <c r="C24" s="5">
        <v>1.07</v>
      </c>
      <c r="D24" s="5">
        <v>0.54</v>
      </c>
      <c r="E24">
        <v>1.1499999999999999</v>
      </c>
      <c r="F24">
        <v>0.93</v>
      </c>
      <c r="G24" s="5">
        <v>0.57999999999999996</v>
      </c>
      <c r="H24" s="5">
        <v>0.63</v>
      </c>
      <c r="I24" s="5">
        <v>0.84</v>
      </c>
      <c r="J24" s="5">
        <v>0.34</v>
      </c>
      <c r="K24" s="5">
        <v>0.89</v>
      </c>
      <c r="L24" s="5">
        <v>0.66</v>
      </c>
      <c r="M24" s="5">
        <v>0.46</v>
      </c>
      <c r="N24" s="5">
        <v>0.91</v>
      </c>
      <c r="O24" s="5">
        <v>1.23</v>
      </c>
      <c r="P24" s="5">
        <v>0.45</v>
      </c>
      <c r="Q24" s="5">
        <v>1.02</v>
      </c>
      <c r="R24" s="5">
        <v>1</v>
      </c>
      <c r="S24" s="5"/>
      <c r="AC24" s="5"/>
    </row>
    <row r="25" spans="1:29" x14ac:dyDescent="0.2">
      <c r="A25" s="5">
        <v>0.5</v>
      </c>
      <c r="B25" s="5">
        <v>1.31</v>
      </c>
      <c r="C25" s="5">
        <v>1.04</v>
      </c>
      <c r="D25" s="5">
        <v>0.61</v>
      </c>
      <c r="E25">
        <v>1.17</v>
      </c>
      <c r="F25">
        <v>0.92</v>
      </c>
      <c r="G25" s="5">
        <v>0.59</v>
      </c>
      <c r="H25" s="5">
        <v>0.8</v>
      </c>
      <c r="I25" s="5">
        <v>0.83</v>
      </c>
      <c r="J25" s="5">
        <v>0.23</v>
      </c>
      <c r="K25" s="5">
        <v>0.79</v>
      </c>
      <c r="L25" s="5">
        <v>0.56999999999999995</v>
      </c>
      <c r="M25" s="5">
        <v>0.45</v>
      </c>
      <c r="N25" s="5">
        <v>0.96</v>
      </c>
      <c r="O25" s="5">
        <v>1.34</v>
      </c>
      <c r="P25" s="5">
        <v>0.47</v>
      </c>
      <c r="Q25" s="5">
        <v>1.21</v>
      </c>
      <c r="R25" s="5">
        <v>0.75</v>
      </c>
      <c r="S25" s="5"/>
      <c r="AC25" s="5"/>
    </row>
    <row r="26" spans="1:29" x14ac:dyDescent="0.2">
      <c r="A26" s="5">
        <v>0.59</v>
      </c>
      <c r="B26" s="5">
        <v>1.1399999999999999</v>
      </c>
      <c r="C26" s="5">
        <v>1.32</v>
      </c>
      <c r="D26" s="5">
        <v>0.53</v>
      </c>
      <c r="E26">
        <v>1.04</v>
      </c>
      <c r="F26">
        <v>0.91</v>
      </c>
      <c r="G26" s="5">
        <v>0.49</v>
      </c>
      <c r="H26" s="5">
        <v>0.63</v>
      </c>
      <c r="I26" s="5">
        <v>1.02</v>
      </c>
      <c r="J26" s="5">
        <v>0.24</v>
      </c>
      <c r="K26" s="5">
        <v>0.82</v>
      </c>
      <c r="L26" s="5">
        <v>0.78</v>
      </c>
      <c r="M26" s="5">
        <v>0.5</v>
      </c>
      <c r="N26" s="5">
        <v>0.87</v>
      </c>
      <c r="O26" s="5">
        <v>1.41</v>
      </c>
      <c r="P26" s="5">
        <v>0.48</v>
      </c>
      <c r="Q26" s="5">
        <v>0.96</v>
      </c>
      <c r="R26" s="5">
        <v>0.99</v>
      </c>
      <c r="S26" s="5"/>
      <c r="AC26" s="5"/>
    </row>
    <row r="27" spans="1:29" x14ac:dyDescent="0.2">
      <c r="A27" s="5">
        <v>0.48</v>
      </c>
      <c r="B27" s="5">
        <v>1.08</v>
      </c>
      <c r="C27" s="5">
        <v>1.33</v>
      </c>
      <c r="D27" s="5">
        <v>0.51</v>
      </c>
      <c r="E27">
        <v>1.24</v>
      </c>
      <c r="F27">
        <v>1.1399999999999999</v>
      </c>
      <c r="G27" s="5">
        <v>0.54</v>
      </c>
      <c r="H27" s="5">
        <v>0.62</v>
      </c>
      <c r="I27" s="5">
        <v>0.75</v>
      </c>
      <c r="J27" s="5">
        <v>0.27</v>
      </c>
      <c r="K27" s="5">
        <v>0.76</v>
      </c>
      <c r="L27" s="5">
        <v>0.6</v>
      </c>
      <c r="M27" s="5">
        <v>0.43</v>
      </c>
      <c r="N27" s="5">
        <v>0.88</v>
      </c>
      <c r="O27" s="5">
        <v>1.25</v>
      </c>
      <c r="P27" s="5">
        <v>0.46</v>
      </c>
      <c r="Q27" s="5">
        <v>1.1499999999999999</v>
      </c>
      <c r="R27" s="5">
        <v>0.96</v>
      </c>
      <c r="S27" s="5"/>
      <c r="AC27" s="5"/>
    </row>
    <row r="28" spans="1:29" x14ac:dyDescent="0.2">
      <c r="A28" s="5">
        <v>0.56999999999999995</v>
      </c>
      <c r="B28" s="5">
        <v>1.32</v>
      </c>
      <c r="C28" s="5">
        <v>1.1100000000000001</v>
      </c>
      <c r="D28" s="5">
        <v>0.65</v>
      </c>
      <c r="E28">
        <v>1.2</v>
      </c>
      <c r="F28">
        <v>1.1200000000000001</v>
      </c>
      <c r="G28" s="5">
        <v>0.57999999999999996</v>
      </c>
      <c r="H28" s="5">
        <v>0.7</v>
      </c>
      <c r="I28" s="5">
        <v>0.98</v>
      </c>
      <c r="J28" s="5">
        <v>0.3</v>
      </c>
      <c r="K28" s="5">
        <v>0.72</v>
      </c>
      <c r="L28" s="5">
        <v>0.75</v>
      </c>
      <c r="M28" s="5">
        <v>0.38</v>
      </c>
      <c r="N28" s="5">
        <v>1.1599999999999999</v>
      </c>
      <c r="O28" s="5">
        <v>1.39</v>
      </c>
      <c r="P28" s="5">
        <v>0.46</v>
      </c>
      <c r="Q28" s="5">
        <v>1.1599999999999999</v>
      </c>
      <c r="R28" s="5">
        <v>1.1599999999999999</v>
      </c>
      <c r="S28" s="5"/>
      <c r="AC28" s="5"/>
    </row>
    <row r="29" spans="1:29" x14ac:dyDescent="0.2">
      <c r="A29" s="5">
        <v>0.52</v>
      </c>
      <c r="B29" s="5">
        <v>1.19</v>
      </c>
      <c r="C29" s="5">
        <v>1.22</v>
      </c>
      <c r="D29" s="5">
        <v>0.63</v>
      </c>
      <c r="E29">
        <v>1.0900000000000001</v>
      </c>
      <c r="F29">
        <v>0.93</v>
      </c>
      <c r="G29" s="5">
        <v>0.48</v>
      </c>
      <c r="H29" s="5">
        <v>0.8</v>
      </c>
      <c r="I29" s="5">
        <v>1.18</v>
      </c>
      <c r="J29" s="5">
        <v>0.3</v>
      </c>
      <c r="K29" s="5">
        <v>0.81</v>
      </c>
      <c r="L29" s="5">
        <v>0.7</v>
      </c>
      <c r="M29" s="5">
        <v>0.44</v>
      </c>
      <c r="N29" s="5">
        <v>1.02</v>
      </c>
      <c r="O29" s="5">
        <v>1.1200000000000001</v>
      </c>
      <c r="P29" s="5">
        <v>0.39</v>
      </c>
      <c r="Q29" s="5">
        <v>0.94</v>
      </c>
      <c r="R29" s="5">
        <v>1.04</v>
      </c>
      <c r="S29" s="5"/>
      <c r="AC29" s="5"/>
    </row>
    <row r="30" spans="1:29" x14ac:dyDescent="0.2">
      <c r="A30" s="5">
        <v>0.45</v>
      </c>
      <c r="B30" s="5">
        <v>1.33</v>
      </c>
      <c r="C30" s="5">
        <v>1.27</v>
      </c>
      <c r="D30" s="5">
        <v>0.69</v>
      </c>
      <c r="E30">
        <v>1.1499999999999999</v>
      </c>
      <c r="F30">
        <v>1.2</v>
      </c>
      <c r="G30" s="5">
        <v>0.55000000000000004</v>
      </c>
      <c r="H30" s="5">
        <v>0.89</v>
      </c>
      <c r="I30" s="5">
        <v>0.74</v>
      </c>
      <c r="J30" s="5">
        <v>0.3</v>
      </c>
      <c r="K30" s="5">
        <v>0.69</v>
      </c>
      <c r="L30" s="5">
        <v>0.83</v>
      </c>
      <c r="M30" s="5">
        <v>0.46</v>
      </c>
      <c r="N30" s="5">
        <v>0.89</v>
      </c>
      <c r="O30" s="5">
        <v>1.39</v>
      </c>
      <c r="P30" s="5">
        <v>0.42</v>
      </c>
      <c r="Q30" s="5">
        <v>0.94</v>
      </c>
      <c r="R30" s="5">
        <v>1.01</v>
      </c>
      <c r="S30" s="5"/>
      <c r="AC30" s="5"/>
    </row>
    <row r="31" spans="1:29" x14ac:dyDescent="0.2">
      <c r="A31" s="5">
        <v>0.39</v>
      </c>
      <c r="B31" s="5">
        <v>1.07</v>
      </c>
      <c r="C31" s="5">
        <v>0.96</v>
      </c>
      <c r="D31" s="5">
        <v>0.48</v>
      </c>
      <c r="E31">
        <v>1.28</v>
      </c>
      <c r="F31">
        <v>1.03</v>
      </c>
      <c r="G31" s="5">
        <v>0.56999999999999995</v>
      </c>
      <c r="H31" s="5">
        <v>0.67</v>
      </c>
      <c r="I31" s="5">
        <v>0.99</v>
      </c>
      <c r="J31" s="5">
        <v>0.3</v>
      </c>
      <c r="K31" s="5">
        <v>0.91</v>
      </c>
      <c r="L31" s="5">
        <v>0.59</v>
      </c>
      <c r="M31" s="5">
        <v>0.45</v>
      </c>
      <c r="N31" s="5">
        <v>0.98</v>
      </c>
      <c r="O31" s="5">
        <v>1.08</v>
      </c>
      <c r="P31" s="5">
        <v>0.56000000000000005</v>
      </c>
      <c r="Q31" s="5">
        <v>1.23</v>
      </c>
      <c r="R31" s="5">
        <v>0.98</v>
      </c>
      <c r="S31" s="5"/>
      <c r="AC31" s="5"/>
    </row>
    <row r="32" spans="1:29" x14ac:dyDescent="0.2">
      <c r="A32" s="5">
        <v>0.45</v>
      </c>
      <c r="B32" s="5">
        <v>1.26</v>
      </c>
      <c r="C32" s="5">
        <v>1.1000000000000001</v>
      </c>
      <c r="D32" s="5">
        <v>0.69</v>
      </c>
      <c r="E32">
        <v>0.96</v>
      </c>
      <c r="F32">
        <v>1.1399999999999999</v>
      </c>
      <c r="G32" s="5">
        <v>0.61</v>
      </c>
      <c r="H32" s="5">
        <v>0.84</v>
      </c>
      <c r="I32" s="5">
        <v>0.81</v>
      </c>
      <c r="J32" s="5">
        <v>0.34</v>
      </c>
      <c r="K32" s="5">
        <v>0.87</v>
      </c>
      <c r="L32" s="5">
        <v>0.79</v>
      </c>
      <c r="M32" s="5">
        <v>0.38</v>
      </c>
      <c r="N32" s="5">
        <v>0.86</v>
      </c>
      <c r="O32" s="5">
        <v>1.45</v>
      </c>
      <c r="P32" s="5">
        <v>0.55000000000000004</v>
      </c>
      <c r="Q32" s="5">
        <v>1.1000000000000001</v>
      </c>
      <c r="R32" s="5">
        <v>0.87</v>
      </c>
      <c r="S32" s="5"/>
      <c r="AC32" s="5"/>
    </row>
    <row r="33" spans="1:37" x14ac:dyDescent="0.2">
      <c r="A33" s="5">
        <v>0.61</v>
      </c>
      <c r="B33" s="5">
        <v>1.39</v>
      </c>
      <c r="C33" s="5">
        <v>0.98</v>
      </c>
      <c r="D33" s="5">
        <v>0.81</v>
      </c>
      <c r="E33">
        <v>1.3</v>
      </c>
      <c r="F33">
        <v>1.28</v>
      </c>
      <c r="G33" s="5">
        <v>0.56000000000000005</v>
      </c>
      <c r="H33" s="5">
        <v>0.69</v>
      </c>
      <c r="I33" s="5">
        <v>0.82</v>
      </c>
      <c r="J33" s="5">
        <v>0.28999999999999998</v>
      </c>
      <c r="K33" s="5">
        <v>0.8</v>
      </c>
      <c r="L33" s="5">
        <v>0.92</v>
      </c>
      <c r="M33" s="5">
        <v>0.38</v>
      </c>
      <c r="N33" s="5">
        <v>1.2</v>
      </c>
      <c r="O33" s="5">
        <v>1.31</v>
      </c>
      <c r="P33" s="5">
        <v>0.41</v>
      </c>
      <c r="Q33" s="5">
        <v>1.04</v>
      </c>
      <c r="R33" s="5">
        <v>1.06</v>
      </c>
      <c r="S33" s="5"/>
      <c r="AC33" s="5"/>
    </row>
    <row r="34" spans="1:37" x14ac:dyDescent="0.2">
      <c r="A34" s="5">
        <v>0.43</v>
      </c>
      <c r="B34" s="5">
        <v>1.1000000000000001</v>
      </c>
      <c r="C34" s="5">
        <v>1.34</v>
      </c>
      <c r="D34" s="5">
        <v>0.84</v>
      </c>
      <c r="E34">
        <v>1.04</v>
      </c>
      <c r="F34">
        <v>1.07</v>
      </c>
      <c r="G34" s="5">
        <v>0.56999999999999995</v>
      </c>
      <c r="H34" s="5">
        <v>0.9</v>
      </c>
      <c r="I34" s="5">
        <v>0.95</v>
      </c>
      <c r="J34" s="5">
        <v>0.26</v>
      </c>
      <c r="K34" s="5">
        <v>0.84</v>
      </c>
      <c r="L34" s="5">
        <v>0.57999999999999996</v>
      </c>
      <c r="M34" s="5">
        <v>0.43</v>
      </c>
      <c r="N34" s="5">
        <v>1.04</v>
      </c>
      <c r="O34" s="5">
        <v>1.25</v>
      </c>
      <c r="P34" s="5">
        <v>0.42</v>
      </c>
      <c r="Q34" s="5">
        <v>1.1100000000000001</v>
      </c>
      <c r="R34" s="5">
        <v>0.75</v>
      </c>
      <c r="S34" s="5"/>
      <c r="AC34" s="5"/>
    </row>
    <row r="35" spans="1:37" x14ac:dyDescent="0.2">
      <c r="A35" s="5">
        <v>0.56000000000000005</v>
      </c>
      <c r="B35" s="5">
        <v>1.38</v>
      </c>
      <c r="C35" s="5">
        <v>1.34</v>
      </c>
      <c r="D35" s="5">
        <v>0.49</v>
      </c>
      <c r="E35">
        <v>1.1200000000000001</v>
      </c>
      <c r="F35">
        <v>1.4</v>
      </c>
      <c r="G35" s="5">
        <v>0.52</v>
      </c>
      <c r="H35" s="5">
        <v>0.73</v>
      </c>
      <c r="I35" s="5">
        <v>0.99</v>
      </c>
      <c r="J35" s="5">
        <v>0.34</v>
      </c>
      <c r="K35" s="5">
        <v>0.92</v>
      </c>
      <c r="L35" s="5">
        <v>0.86</v>
      </c>
      <c r="M35" s="5">
        <v>0.42</v>
      </c>
      <c r="N35" s="5">
        <v>1.0900000000000001</v>
      </c>
      <c r="O35" s="5">
        <v>1.42</v>
      </c>
      <c r="P35" s="5">
        <v>0.52</v>
      </c>
      <c r="Q35" s="5">
        <v>0.97</v>
      </c>
      <c r="R35" s="5">
        <v>0.9</v>
      </c>
      <c r="S35" s="5"/>
      <c r="AC35" s="5"/>
    </row>
    <row r="36" spans="1:37" x14ac:dyDescent="0.2">
      <c r="A36" s="5">
        <v>0.52</v>
      </c>
      <c r="B36" s="5">
        <v>1.02</v>
      </c>
      <c r="C36" s="5">
        <v>1</v>
      </c>
      <c r="D36" s="5">
        <v>0.54</v>
      </c>
      <c r="E36">
        <v>0.98</v>
      </c>
      <c r="F36">
        <v>0.96</v>
      </c>
      <c r="G36" s="5">
        <v>0.49</v>
      </c>
      <c r="H36" s="5">
        <v>0.96</v>
      </c>
      <c r="I36" s="5">
        <v>1</v>
      </c>
      <c r="J36" s="5">
        <v>0.31</v>
      </c>
      <c r="K36" s="5">
        <v>0.78</v>
      </c>
      <c r="L36" s="5">
        <v>0.64</v>
      </c>
      <c r="M36" s="5">
        <v>0.45</v>
      </c>
      <c r="N36" s="5">
        <v>1.1299999999999999</v>
      </c>
      <c r="O36" s="5">
        <v>1.37</v>
      </c>
      <c r="P36" s="5">
        <v>0.43</v>
      </c>
      <c r="Q36" s="5">
        <v>1.04</v>
      </c>
      <c r="R36" s="5">
        <v>1.1100000000000001</v>
      </c>
      <c r="S36" s="5"/>
      <c r="AC36" s="5"/>
    </row>
    <row r="37" spans="1:37" x14ac:dyDescent="0.2">
      <c r="A37" s="5">
        <v>0.52</v>
      </c>
      <c r="B37" s="5">
        <v>1.29</v>
      </c>
      <c r="C37" s="5">
        <v>1.22</v>
      </c>
      <c r="D37" s="5">
        <v>0.74</v>
      </c>
      <c r="E37">
        <v>1.0900000000000001</v>
      </c>
      <c r="F37">
        <v>1.06</v>
      </c>
      <c r="G37" s="5">
        <v>0.5</v>
      </c>
      <c r="H37" s="5">
        <v>0.9</v>
      </c>
      <c r="I37" s="5">
        <v>0.92</v>
      </c>
      <c r="J37" s="5">
        <v>0.24</v>
      </c>
      <c r="K37" s="5">
        <v>0.81</v>
      </c>
      <c r="L37" s="5">
        <v>0.74</v>
      </c>
      <c r="M37" s="5">
        <v>0.46</v>
      </c>
      <c r="N37" s="5">
        <v>1.1499999999999999</v>
      </c>
      <c r="O37" s="5">
        <v>1.25</v>
      </c>
      <c r="P37" s="5">
        <v>0.43</v>
      </c>
      <c r="Q37" s="5">
        <v>1.04</v>
      </c>
      <c r="R37" s="5">
        <v>1.04</v>
      </c>
      <c r="S37" s="5"/>
      <c r="AC37" s="5"/>
    </row>
    <row r="38" spans="1:37" x14ac:dyDescent="0.2">
      <c r="A38" s="5">
        <v>0.45</v>
      </c>
      <c r="B38" s="5">
        <v>1.01</v>
      </c>
      <c r="C38" s="5">
        <v>1.1599999999999999</v>
      </c>
      <c r="D38" s="5">
        <v>0.73</v>
      </c>
      <c r="E38">
        <v>1</v>
      </c>
      <c r="F38">
        <v>0.95</v>
      </c>
      <c r="G38" s="5">
        <v>0.52</v>
      </c>
      <c r="H38" s="5">
        <v>0.97</v>
      </c>
      <c r="I38" s="5">
        <v>0.95</v>
      </c>
      <c r="J38" s="5">
        <v>0.23</v>
      </c>
      <c r="K38" s="5">
        <v>0.74</v>
      </c>
      <c r="L38" s="5">
        <v>0.66</v>
      </c>
      <c r="M38" s="5">
        <v>0.53</v>
      </c>
      <c r="N38" s="5">
        <v>1.1499999999999999</v>
      </c>
      <c r="O38" s="5">
        <v>1.18</v>
      </c>
      <c r="P38" s="5">
        <v>0.42</v>
      </c>
      <c r="Q38" s="5">
        <v>1.07</v>
      </c>
      <c r="R38" s="5">
        <v>0.76</v>
      </c>
      <c r="S38" s="5"/>
      <c r="AC38" s="5"/>
    </row>
    <row r="39" spans="1:37" x14ac:dyDescent="0.2">
      <c r="A39" s="5">
        <v>0.5</v>
      </c>
      <c r="B39" s="5">
        <v>1.33</v>
      </c>
      <c r="D39" s="5">
        <v>0.68</v>
      </c>
      <c r="E39">
        <v>0.97</v>
      </c>
      <c r="F39">
        <v>1.1299999999999999</v>
      </c>
      <c r="G39" s="5">
        <v>0.56999999999999995</v>
      </c>
      <c r="H39" s="5">
        <v>0.94</v>
      </c>
      <c r="I39" s="5">
        <v>0.72</v>
      </c>
      <c r="J39" s="5">
        <v>0.33</v>
      </c>
      <c r="K39" s="5">
        <v>0.73</v>
      </c>
      <c r="L39" s="5">
        <v>0.61</v>
      </c>
      <c r="M39" s="5">
        <v>0.44</v>
      </c>
      <c r="N39" s="5">
        <v>1.19</v>
      </c>
      <c r="O39" s="5">
        <v>1.2</v>
      </c>
      <c r="P39" s="5">
        <v>0.55000000000000004</v>
      </c>
      <c r="Q39" s="5">
        <v>1.25</v>
      </c>
      <c r="R39" s="5">
        <v>1.01</v>
      </c>
      <c r="S39" s="5"/>
      <c r="AC39" s="5"/>
    </row>
    <row r="40" spans="1:37" x14ac:dyDescent="0.2">
      <c r="A40" s="5">
        <v>0.48</v>
      </c>
      <c r="D40" s="5">
        <v>0.66</v>
      </c>
      <c r="E40" s="5">
        <v>1.1599999999999999</v>
      </c>
      <c r="F40"/>
      <c r="G40" s="5">
        <v>0.54</v>
      </c>
      <c r="H40" s="5">
        <v>0.68</v>
      </c>
      <c r="I40" s="5">
        <v>0.93</v>
      </c>
      <c r="J40" s="5">
        <v>0.3</v>
      </c>
      <c r="K40" s="5">
        <v>0.9</v>
      </c>
      <c r="L40" s="5">
        <v>0.65</v>
      </c>
      <c r="N40" s="5">
        <v>0.93</v>
      </c>
      <c r="O40" s="5">
        <v>1.18</v>
      </c>
      <c r="P40" s="5">
        <v>0.51</v>
      </c>
      <c r="Q40" s="5">
        <v>1.01</v>
      </c>
      <c r="R40" s="5">
        <v>0.99</v>
      </c>
      <c r="S40" s="5"/>
      <c r="V40" s="5"/>
      <c r="AC40" s="5"/>
      <c r="AF40" s="5"/>
    </row>
    <row r="41" spans="1:37" x14ac:dyDescent="0.2">
      <c r="A41" s="5">
        <v>0.42</v>
      </c>
      <c r="D41" s="5">
        <v>0.74</v>
      </c>
      <c r="G41" s="5">
        <v>0.6</v>
      </c>
      <c r="H41" s="5">
        <v>0.77</v>
      </c>
      <c r="I41" s="5">
        <v>0.95</v>
      </c>
      <c r="J41" s="5">
        <v>0.27</v>
      </c>
      <c r="K41" s="5">
        <v>0.95</v>
      </c>
      <c r="L41" s="5">
        <v>0.57999999999999996</v>
      </c>
      <c r="N41" s="5">
        <v>0.93</v>
      </c>
      <c r="O41" s="5">
        <v>1.3</v>
      </c>
      <c r="P41" s="5">
        <v>0.48</v>
      </c>
      <c r="Q41" s="5">
        <v>0.91</v>
      </c>
      <c r="R41" s="5">
        <v>1.1200000000000001</v>
      </c>
      <c r="S41" s="5"/>
      <c r="V41" s="5"/>
      <c r="Y41" s="5"/>
      <c r="AC41" s="5"/>
      <c r="AF41" s="5"/>
    </row>
    <row r="42" spans="1:37" x14ac:dyDescent="0.2">
      <c r="H42" s="5">
        <v>0.92</v>
      </c>
      <c r="I42" s="5">
        <v>0.83</v>
      </c>
      <c r="J42" s="5">
        <v>0.35</v>
      </c>
      <c r="K42" s="5">
        <v>0.93</v>
      </c>
      <c r="L42" s="5">
        <v>0.74</v>
      </c>
      <c r="O42" s="5">
        <v>1.1499999999999999</v>
      </c>
      <c r="P42" s="5">
        <v>0.53</v>
      </c>
      <c r="R42" s="5">
        <v>0.74</v>
      </c>
      <c r="S42" s="5"/>
      <c r="V42" s="5"/>
      <c r="W42" s="5"/>
      <c r="Y42" s="5"/>
      <c r="Z42" s="5"/>
      <c r="AC42" s="5"/>
      <c r="AF42" s="5"/>
      <c r="AG42" s="5"/>
      <c r="AJ42" s="5"/>
    </row>
    <row r="43" spans="1:37" x14ac:dyDescent="0.2">
      <c r="H43" s="5">
        <v>0.8</v>
      </c>
      <c r="I43" s="5">
        <v>0.77</v>
      </c>
      <c r="K43" s="5">
        <v>0.72</v>
      </c>
      <c r="L43" s="5">
        <v>0.66</v>
      </c>
      <c r="O43" s="5">
        <v>1.1499999999999999</v>
      </c>
      <c r="P43" s="5">
        <v>0.4</v>
      </c>
      <c r="R43" s="5">
        <v>0.71</v>
      </c>
      <c r="S43" s="5"/>
      <c r="V43" s="5"/>
      <c r="W43" s="5"/>
      <c r="X43" s="5"/>
      <c r="Y43" s="5"/>
      <c r="Z43" s="5"/>
      <c r="AC43" s="5"/>
      <c r="AF43" s="5"/>
      <c r="AG43" s="5"/>
      <c r="AJ43" s="5"/>
    </row>
    <row r="44" spans="1:37" x14ac:dyDescent="0.2">
      <c r="I44" s="5">
        <v>0.86</v>
      </c>
      <c r="L44" s="5">
        <v>0.86</v>
      </c>
      <c r="P44" s="5">
        <v>0.47</v>
      </c>
      <c r="R44" s="5">
        <v>1.06</v>
      </c>
      <c r="S44" s="5"/>
      <c r="V44" s="5"/>
      <c r="W44" s="5"/>
      <c r="X44" s="5"/>
      <c r="Y44" s="5"/>
      <c r="Z44" s="5"/>
      <c r="AC44" s="5"/>
      <c r="AD44" s="5"/>
      <c r="AF44" s="5"/>
      <c r="AG44" s="5"/>
      <c r="AH44" s="5"/>
      <c r="AJ44" s="5"/>
    </row>
    <row r="45" spans="1:37" x14ac:dyDescent="0.2">
      <c r="P45" s="5">
        <v>0.47</v>
      </c>
      <c r="S45" s="5"/>
      <c r="V45" s="5"/>
      <c r="W45" s="5"/>
      <c r="X45" s="5"/>
      <c r="Y45" s="5"/>
      <c r="Z45" s="5"/>
      <c r="AC45" s="5"/>
      <c r="AD45" s="5"/>
      <c r="AE45" s="5"/>
      <c r="AF45" s="5"/>
      <c r="AG45" s="5"/>
      <c r="AH45" s="5"/>
      <c r="AJ45" s="5"/>
      <c r="AK45" s="5"/>
    </row>
    <row r="46" spans="1:37" x14ac:dyDescent="0.2">
      <c r="P46" s="5">
        <v>0.5</v>
      </c>
      <c r="S46" s="5"/>
      <c r="T46" s="5"/>
      <c r="U46" s="5"/>
      <c r="V46" s="5"/>
      <c r="W46" s="5"/>
      <c r="X46" s="5"/>
      <c r="Y46" s="5"/>
      <c r="Z46" s="5"/>
      <c r="AC46" s="5"/>
      <c r="AD46" s="5"/>
      <c r="AE46" s="5"/>
      <c r="AF46" s="5"/>
      <c r="AG46" s="5"/>
      <c r="AH46" s="5"/>
      <c r="AJ46" s="5"/>
      <c r="AK46" s="5"/>
    </row>
    <row r="47" spans="1:37" x14ac:dyDescent="0.2">
      <c r="P47" s="5">
        <v>0.56999999999999995</v>
      </c>
      <c r="T47" s="5"/>
      <c r="U47" s="5"/>
      <c r="V47" s="5"/>
      <c r="W47" s="5"/>
      <c r="X47" s="5"/>
      <c r="Y47" s="5"/>
      <c r="Z47" s="5"/>
      <c r="AC47" s="5"/>
      <c r="AD47" s="5"/>
      <c r="AE47" s="5"/>
      <c r="AF47" s="5"/>
      <c r="AG47" s="5"/>
      <c r="AH47" s="5"/>
      <c r="AJ47" s="5"/>
      <c r="AK47" s="5"/>
    </row>
    <row r="48" spans="1:37" x14ac:dyDescent="0.2">
      <c r="P48"/>
    </row>
    <row r="53" spans="1:18" x14ac:dyDescent="0.2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">
      <c r="A54" s="5">
        <f>AVERAGE(A13:A43)</f>
        <v>0.49862068965517231</v>
      </c>
      <c r="B54" s="5">
        <f>B13-$A$48</f>
        <v>1.31</v>
      </c>
      <c r="C54" s="5">
        <f>C13-$A$48</f>
        <v>0.95</v>
      </c>
      <c r="D54" s="5">
        <f>AVERAGE(D13:D43)</f>
        <v>0.64689655172413785</v>
      </c>
      <c r="E54" s="5">
        <f>E13-$D$48</f>
        <v>1.1000000000000001</v>
      </c>
      <c r="F54" s="5">
        <f>F13-$D$48</f>
        <v>1.0900000000000001</v>
      </c>
      <c r="G54" s="5">
        <f>AVERAGE(G13:G43)</f>
        <v>0.5431034482758621</v>
      </c>
      <c r="H54" s="5">
        <f>H13-$G$48</f>
        <v>0.91</v>
      </c>
      <c r="I54" s="5">
        <f>I13-$G$48</f>
        <v>0.83</v>
      </c>
      <c r="J54" s="5">
        <f>AVERAGE(J13:J43)+1</f>
        <v>1.2889999999999999</v>
      </c>
      <c r="K54" s="5">
        <f>K13-$J$48</f>
        <v>0.94</v>
      </c>
      <c r="L54" s="5">
        <f>L13-$J$48</f>
        <v>0.68</v>
      </c>
      <c r="M54" s="5">
        <f>AVERAGE(M13:M43)</f>
        <v>0.45</v>
      </c>
      <c r="N54" s="5">
        <f>N13-$M$48</f>
        <v>1.0900000000000001</v>
      </c>
      <c r="O54" s="5">
        <f>O13-$M$48</f>
        <v>1.1399999999999999</v>
      </c>
      <c r="P54" s="5">
        <f>AVERAGE(P13:P43)</f>
        <v>0.46806451612903233</v>
      </c>
      <c r="Q54" s="5">
        <f>Q13-$P$48</f>
        <v>1.21</v>
      </c>
      <c r="R54" s="5">
        <f>R13-$P$48</f>
        <v>1.03</v>
      </c>
    </row>
    <row r="55" spans="1:18" x14ac:dyDescent="0.2">
      <c r="B55" s="5">
        <f>B14-$A$48</f>
        <v>1.25</v>
      </c>
      <c r="C55" s="5">
        <f>C14-$A$48</f>
        <v>1.1200000000000001</v>
      </c>
      <c r="E55" s="5">
        <f>E14-$D$48</f>
        <v>0.93</v>
      </c>
      <c r="F55" s="5">
        <f>F14-$D$48</f>
        <v>1.26</v>
      </c>
      <c r="H55" s="5">
        <f>H14-$G$48</f>
        <v>0.66</v>
      </c>
      <c r="I55" s="5">
        <f>I14-$G$48</f>
        <v>0.81</v>
      </c>
      <c r="K55" s="5">
        <f>K14-$J$48</f>
        <v>0.92</v>
      </c>
      <c r="L55" s="5">
        <f>L14-$J$48</f>
        <v>0.64</v>
      </c>
      <c r="N55" s="5">
        <f>N14-$M$48</f>
        <v>1.07</v>
      </c>
      <c r="O55" s="5">
        <f>O14-$M$48</f>
        <v>1.22</v>
      </c>
      <c r="Q55" s="5">
        <f t="shared" ref="Q55:R70" si="0">Q14-$P$48</f>
        <v>1.1000000000000001</v>
      </c>
      <c r="R55" s="5">
        <f t="shared" si="0"/>
        <v>0.76</v>
      </c>
    </row>
    <row r="56" spans="1:18" x14ac:dyDescent="0.2">
      <c r="B56" s="5">
        <f t="shared" ref="B56:C71" si="1">B15-$A$48</f>
        <v>1.27</v>
      </c>
      <c r="C56" s="5">
        <f t="shared" si="1"/>
        <v>0.93</v>
      </c>
      <c r="E56" s="5">
        <f t="shared" ref="E56:F71" si="2">E15-$D$48</f>
        <v>1.25</v>
      </c>
      <c r="F56" s="5">
        <f t="shared" si="2"/>
        <v>1.31</v>
      </c>
      <c r="H56" s="5">
        <f t="shared" ref="H56:I71" si="3">H15-$G$48</f>
        <v>0.8</v>
      </c>
      <c r="I56" s="5">
        <f t="shared" si="3"/>
        <v>0.87</v>
      </c>
      <c r="K56" s="5">
        <f t="shared" ref="K56:L71" si="4">K15-$J$48</f>
        <v>0.96</v>
      </c>
      <c r="L56" s="5">
        <f t="shared" si="4"/>
        <v>0.76</v>
      </c>
      <c r="N56" s="5">
        <f t="shared" ref="N56:O71" si="5">N15-$M$48</f>
        <v>1.1200000000000001</v>
      </c>
      <c r="O56" s="5">
        <f t="shared" si="5"/>
        <v>1.1399999999999999</v>
      </c>
      <c r="Q56" s="5">
        <f t="shared" si="0"/>
        <v>1.05</v>
      </c>
      <c r="R56" s="5">
        <f t="shared" si="0"/>
        <v>1.1299999999999999</v>
      </c>
    </row>
    <row r="57" spans="1:18" x14ac:dyDescent="0.2">
      <c r="B57" s="5">
        <f t="shared" si="1"/>
        <v>1.17</v>
      </c>
      <c r="C57" s="5">
        <f t="shared" si="1"/>
        <v>1.1299999999999999</v>
      </c>
      <c r="E57" s="5">
        <f t="shared" si="2"/>
        <v>0.82</v>
      </c>
      <c r="F57" s="5">
        <f t="shared" si="2"/>
        <v>1.19</v>
      </c>
      <c r="H57" s="5">
        <f t="shared" si="3"/>
        <v>0.9</v>
      </c>
      <c r="I57" s="5">
        <f t="shared" si="3"/>
        <v>1.18</v>
      </c>
      <c r="K57" s="5">
        <f t="shared" si="4"/>
        <v>0.83</v>
      </c>
      <c r="L57" s="5">
        <f t="shared" si="4"/>
        <v>0.89</v>
      </c>
      <c r="N57" s="5">
        <f t="shared" si="5"/>
        <v>1</v>
      </c>
      <c r="O57" s="5">
        <f t="shared" si="5"/>
        <v>1.37</v>
      </c>
      <c r="Q57" s="5">
        <f t="shared" si="0"/>
        <v>1.08</v>
      </c>
      <c r="R57" s="5">
        <f t="shared" si="0"/>
        <v>0.78</v>
      </c>
    </row>
    <row r="58" spans="1:18" x14ac:dyDescent="0.2">
      <c r="B58" s="5">
        <f t="shared" si="1"/>
        <v>1.37</v>
      </c>
      <c r="C58" s="5">
        <f t="shared" si="1"/>
        <v>0.95</v>
      </c>
      <c r="E58" s="5">
        <f t="shared" si="2"/>
        <v>1.07</v>
      </c>
      <c r="F58" s="5">
        <f t="shared" si="2"/>
        <v>0.97</v>
      </c>
      <c r="H58" s="5">
        <f t="shared" si="3"/>
        <v>0.91</v>
      </c>
      <c r="I58" s="5">
        <f t="shared" si="3"/>
        <v>1.1499999999999999</v>
      </c>
      <c r="K58" s="5">
        <f t="shared" si="4"/>
        <v>0.75</v>
      </c>
      <c r="L58" s="5">
        <f t="shared" si="4"/>
        <v>0.89</v>
      </c>
      <c r="N58" s="5">
        <f t="shared" si="5"/>
        <v>0.98</v>
      </c>
      <c r="O58" s="5">
        <f t="shared" si="5"/>
        <v>1.34</v>
      </c>
      <c r="Q58" s="5">
        <f t="shared" si="0"/>
        <v>1.01</v>
      </c>
      <c r="R58" s="5">
        <f t="shared" si="0"/>
        <v>1.1200000000000001</v>
      </c>
    </row>
    <row r="59" spans="1:18" x14ac:dyDescent="0.2">
      <c r="B59" s="5">
        <f t="shared" si="1"/>
        <v>1.29</v>
      </c>
      <c r="C59" s="5">
        <f t="shared" si="1"/>
        <v>0.97</v>
      </c>
      <c r="E59" s="5">
        <f t="shared" si="2"/>
        <v>0.86</v>
      </c>
      <c r="F59" s="5">
        <f t="shared" si="2"/>
        <v>0.87</v>
      </c>
      <c r="H59" s="5">
        <f t="shared" si="3"/>
        <v>0.76</v>
      </c>
      <c r="I59" s="5">
        <f t="shared" si="3"/>
        <v>1.1499999999999999</v>
      </c>
      <c r="K59" s="5">
        <f t="shared" si="4"/>
        <v>0.8</v>
      </c>
      <c r="L59" s="5">
        <f t="shared" si="4"/>
        <v>0.73</v>
      </c>
      <c r="N59" s="5">
        <f t="shared" si="5"/>
        <v>0.98</v>
      </c>
      <c r="O59" s="5">
        <f t="shared" si="5"/>
        <v>1.36</v>
      </c>
      <c r="Q59" s="5">
        <f t="shared" si="0"/>
        <v>1.22</v>
      </c>
      <c r="R59" s="5">
        <f t="shared" si="0"/>
        <v>1.1499999999999999</v>
      </c>
    </row>
    <row r="60" spans="1:18" x14ac:dyDescent="0.2">
      <c r="B60" s="5">
        <f t="shared" si="1"/>
        <v>1.37</v>
      </c>
      <c r="C60" s="5">
        <f t="shared" si="1"/>
        <v>1.1000000000000001</v>
      </c>
      <c r="E60" s="5">
        <f t="shared" si="2"/>
        <v>1.37</v>
      </c>
      <c r="F60" s="5">
        <f t="shared" si="2"/>
        <v>0.88</v>
      </c>
      <c r="H60" s="5">
        <f t="shared" si="3"/>
        <v>0.78</v>
      </c>
      <c r="I60" s="5">
        <f t="shared" si="3"/>
        <v>0.85</v>
      </c>
      <c r="K60" s="5">
        <f t="shared" si="4"/>
        <v>0.9</v>
      </c>
      <c r="L60" s="5">
        <f t="shared" si="4"/>
        <v>0.79</v>
      </c>
      <c r="N60" s="5">
        <f t="shared" si="5"/>
        <v>1.1399999999999999</v>
      </c>
      <c r="O60" s="5">
        <f t="shared" si="5"/>
        <v>1.29</v>
      </c>
      <c r="Q60" s="5">
        <f t="shared" si="0"/>
        <v>0.93</v>
      </c>
      <c r="R60" s="5">
        <f t="shared" si="0"/>
        <v>0.94</v>
      </c>
    </row>
    <row r="61" spans="1:18" x14ac:dyDescent="0.2">
      <c r="B61" s="5">
        <f t="shared" si="1"/>
        <v>1.32</v>
      </c>
      <c r="C61" s="5">
        <f t="shared" si="1"/>
        <v>1.01</v>
      </c>
      <c r="E61" s="5">
        <f t="shared" si="2"/>
        <v>1.21</v>
      </c>
      <c r="F61" s="5">
        <f t="shared" si="2"/>
        <v>0.96</v>
      </c>
      <c r="H61" s="5">
        <f t="shared" si="3"/>
        <v>0.96</v>
      </c>
      <c r="I61" s="5">
        <f t="shared" si="3"/>
        <v>0.89</v>
      </c>
      <c r="K61" s="5">
        <f t="shared" si="4"/>
        <v>0.84</v>
      </c>
      <c r="L61" s="5">
        <f t="shared" si="4"/>
        <v>0.71</v>
      </c>
      <c r="N61" s="5">
        <f t="shared" si="5"/>
        <v>1.21</v>
      </c>
      <c r="O61" s="5">
        <f t="shared" si="5"/>
        <v>1.3</v>
      </c>
      <c r="Q61" s="5">
        <f t="shared" si="0"/>
        <v>1.02</v>
      </c>
      <c r="R61" s="5">
        <f t="shared" si="0"/>
        <v>0.99</v>
      </c>
    </row>
    <row r="62" spans="1:18" x14ac:dyDescent="0.2">
      <c r="B62" s="5">
        <f t="shared" si="1"/>
        <v>1.1499999999999999</v>
      </c>
      <c r="C62" s="5">
        <f t="shared" si="1"/>
        <v>1.32</v>
      </c>
      <c r="E62" s="5">
        <f t="shared" si="2"/>
        <v>1.24</v>
      </c>
      <c r="F62" s="5">
        <f t="shared" si="2"/>
        <v>1.21</v>
      </c>
      <c r="H62" s="5">
        <f t="shared" si="3"/>
        <v>0.97</v>
      </c>
      <c r="I62" s="5">
        <f t="shared" si="3"/>
        <v>1.08</v>
      </c>
      <c r="K62" s="5">
        <f t="shared" si="4"/>
        <v>0.7</v>
      </c>
      <c r="L62" s="5">
        <f t="shared" si="4"/>
        <v>0.74</v>
      </c>
      <c r="N62" s="5">
        <f t="shared" si="5"/>
        <v>1.19</v>
      </c>
      <c r="O62" s="5">
        <f t="shared" si="5"/>
        <v>1.31</v>
      </c>
      <c r="Q62" s="5">
        <f t="shared" si="0"/>
        <v>0.86</v>
      </c>
      <c r="R62" s="5">
        <f t="shared" si="0"/>
        <v>1.07</v>
      </c>
    </row>
    <row r="63" spans="1:18" x14ac:dyDescent="0.2">
      <c r="B63" s="5">
        <f t="shared" si="1"/>
        <v>0.99</v>
      </c>
      <c r="C63" s="5">
        <f t="shared" si="1"/>
        <v>1.22</v>
      </c>
      <c r="E63" s="5">
        <f t="shared" si="2"/>
        <v>1.29</v>
      </c>
      <c r="F63" s="5">
        <f t="shared" si="2"/>
        <v>1.26</v>
      </c>
      <c r="H63" s="5">
        <f t="shared" si="3"/>
        <v>0.69</v>
      </c>
      <c r="I63" s="5">
        <f t="shared" si="3"/>
        <v>1.1200000000000001</v>
      </c>
      <c r="K63" s="5">
        <f t="shared" si="4"/>
        <v>0.87</v>
      </c>
      <c r="L63" s="5">
        <f t="shared" si="4"/>
        <v>0.81</v>
      </c>
      <c r="N63" s="5">
        <f t="shared" si="5"/>
        <v>1.03</v>
      </c>
      <c r="O63" s="5">
        <f t="shared" si="5"/>
        <v>1.05</v>
      </c>
      <c r="Q63" s="5">
        <f t="shared" si="0"/>
        <v>1.23</v>
      </c>
      <c r="R63" s="5">
        <f t="shared" si="0"/>
        <v>0.82</v>
      </c>
    </row>
    <row r="64" spans="1:18" x14ac:dyDescent="0.2">
      <c r="B64" s="5">
        <f t="shared" si="1"/>
        <v>1.18</v>
      </c>
      <c r="C64" s="5">
        <f t="shared" si="1"/>
        <v>1</v>
      </c>
      <c r="E64" s="5">
        <f t="shared" si="2"/>
        <v>1.2</v>
      </c>
      <c r="F64" s="5">
        <f t="shared" si="2"/>
        <v>1.18</v>
      </c>
      <c r="H64" s="5">
        <f t="shared" si="3"/>
        <v>0.71</v>
      </c>
      <c r="I64" s="5">
        <f t="shared" si="3"/>
        <v>1.0900000000000001</v>
      </c>
      <c r="K64" s="5">
        <f t="shared" si="4"/>
        <v>0.82</v>
      </c>
      <c r="L64" s="5">
        <f t="shared" si="4"/>
        <v>0.82</v>
      </c>
      <c r="N64" s="5">
        <f t="shared" si="5"/>
        <v>0.9</v>
      </c>
      <c r="O64" s="5">
        <f t="shared" si="5"/>
        <v>1.22</v>
      </c>
      <c r="Q64" s="5">
        <f t="shared" si="0"/>
        <v>1.23</v>
      </c>
      <c r="R64" s="5">
        <f t="shared" si="0"/>
        <v>0.78</v>
      </c>
    </row>
    <row r="65" spans="2:18" x14ac:dyDescent="0.2">
      <c r="B65" s="5">
        <f t="shared" si="1"/>
        <v>1.08</v>
      </c>
      <c r="C65" s="5">
        <f t="shared" si="1"/>
        <v>1.07</v>
      </c>
      <c r="E65" s="5">
        <f t="shared" si="2"/>
        <v>1.1499999999999999</v>
      </c>
      <c r="F65" s="5">
        <f t="shared" si="2"/>
        <v>0.93</v>
      </c>
      <c r="H65" s="5">
        <f t="shared" si="3"/>
        <v>0.63</v>
      </c>
      <c r="I65" s="5">
        <f t="shared" si="3"/>
        <v>0.84</v>
      </c>
      <c r="K65" s="5">
        <f t="shared" si="4"/>
        <v>0.89</v>
      </c>
      <c r="L65" s="5">
        <f t="shared" si="4"/>
        <v>0.66</v>
      </c>
      <c r="N65" s="5">
        <f t="shared" si="5"/>
        <v>0.91</v>
      </c>
      <c r="O65" s="5">
        <f t="shared" si="5"/>
        <v>1.23</v>
      </c>
      <c r="Q65" s="5">
        <f t="shared" si="0"/>
        <v>1.02</v>
      </c>
      <c r="R65" s="5">
        <f t="shared" si="0"/>
        <v>1</v>
      </c>
    </row>
    <row r="66" spans="2:18" x14ac:dyDescent="0.2">
      <c r="B66" s="5">
        <f t="shared" si="1"/>
        <v>1.31</v>
      </c>
      <c r="C66" s="5">
        <f t="shared" si="1"/>
        <v>1.04</v>
      </c>
      <c r="E66" s="5">
        <f t="shared" si="2"/>
        <v>1.17</v>
      </c>
      <c r="F66" s="5">
        <f t="shared" si="2"/>
        <v>0.92</v>
      </c>
      <c r="H66" s="5">
        <f t="shared" si="3"/>
        <v>0.8</v>
      </c>
      <c r="I66" s="5">
        <f t="shared" si="3"/>
        <v>0.83</v>
      </c>
      <c r="K66" s="5">
        <f t="shared" si="4"/>
        <v>0.79</v>
      </c>
      <c r="L66" s="5">
        <f t="shared" si="4"/>
        <v>0.56999999999999995</v>
      </c>
      <c r="N66" s="5">
        <f t="shared" si="5"/>
        <v>0.96</v>
      </c>
      <c r="O66" s="5">
        <f t="shared" si="5"/>
        <v>1.34</v>
      </c>
      <c r="Q66" s="5">
        <f t="shared" si="0"/>
        <v>1.21</v>
      </c>
      <c r="R66" s="5">
        <f t="shared" si="0"/>
        <v>0.75</v>
      </c>
    </row>
    <row r="67" spans="2:18" x14ac:dyDescent="0.2">
      <c r="B67" s="5">
        <f t="shared" si="1"/>
        <v>1.1399999999999999</v>
      </c>
      <c r="C67" s="5">
        <f t="shared" si="1"/>
        <v>1.32</v>
      </c>
      <c r="E67" s="5">
        <f t="shared" si="2"/>
        <v>1.04</v>
      </c>
      <c r="F67" s="5">
        <f t="shared" si="2"/>
        <v>0.91</v>
      </c>
      <c r="H67" s="5">
        <f t="shared" si="3"/>
        <v>0.63</v>
      </c>
      <c r="I67" s="5">
        <f t="shared" si="3"/>
        <v>1.02</v>
      </c>
      <c r="K67" s="5">
        <f t="shared" si="4"/>
        <v>0.82</v>
      </c>
      <c r="L67" s="5">
        <f t="shared" si="4"/>
        <v>0.78</v>
      </c>
      <c r="N67" s="5">
        <f t="shared" si="5"/>
        <v>0.87</v>
      </c>
      <c r="O67" s="5">
        <f t="shared" si="5"/>
        <v>1.41</v>
      </c>
      <c r="Q67" s="5">
        <f t="shared" si="0"/>
        <v>0.96</v>
      </c>
      <c r="R67" s="5">
        <f t="shared" si="0"/>
        <v>0.99</v>
      </c>
    </row>
    <row r="68" spans="2:18" x14ac:dyDescent="0.2">
      <c r="B68" s="5">
        <f t="shared" si="1"/>
        <v>1.08</v>
      </c>
      <c r="C68" s="5">
        <f t="shared" si="1"/>
        <v>1.33</v>
      </c>
      <c r="E68" s="5">
        <f t="shared" si="2"/>
        <v>1.24</v>
      </c>
      <c r="F68" s="5">
        <f t="shared" si="2"/>
        <v>1.1399999999999999</v>
      </c>
      <c r="H68" s="5">
        <f t="shared" si="3"/>
        <v>0.62</v>
      </c>
      <c r="I68" s="5">
        <f t="shared" si="3"/>
        <v>0.75</v>
      </c>
      <c r="K68" s="5">
        <f t="shared" si="4"/>
        <v>0.76</v>
      </c>
      <c r="L68" s="5">
        <f t="shared" si="4"/>
        <v>0.6</v>
      </c>
      <c r="N68" s="5">
        <f t="shared" si="5"/>
        <v>0.88</v>
      </c>
      <c r="O68" s="5">
        <f t="shared" si="5"/>
        <v>1.25</v>
      </c>
      <c r="Q68" s="5">
        <f t="shared" si="0"/>
        <v>1.1499999999999999</v>
      </c>
      <c r="R68" s="5">
        <f t="shared" si="0"/>
        <v>0.96</v>
      </c>
    </row>
    <row r="69" spans="2:18" x14ac:dyDescent="0.2">
      <c r="B69" s="5">
        <f t="shared" si="1"/>
        <v>1.32</v>
      </c>
      <c r="C69" s="5">
        <f t="shared" si="1"/>
        <v>1.1100000000000001</v>
      </c>
      <c r="E69" s="5">
        <f t="shared" si="2"/>
        <v>1.2</v>
      </c>
      <c r="F69" s="5">
        <f t="shared" si="2"/>
        <v>1.1200000000000001</v>
      </c>
      <c r="H69" s="5">
        <f t="shared" si="3"/>
        <v>0.7</v>
      </c>
      <c r="I69" s="5">
        <f t="shared" si="3"/>
        <v>0.98</v>
      </c>
      <c r="K69" s="5">
        <f t="shared" si="4"/>
        <v>0.72</v>
      </c>
      <c r="L69" s="5">
        <f t="shared" si="4"/>
        <v>0.75</v>
      </c>
      <c r="N69" s="5">
        <f t="shared" si="5"/>
        <v>1.1599999999999999</v>
      </c>
      <c r="O69" s="5">
        <f t="shared" si="5"/>
        <v>1.39</v>
      </c>
      <c r="Q69" s="5">
        <f t="shared" si="0"/>
        <v>1.1599999999999999</v>
      </c>
      <c r="R69" s="5">
        <f t="shared" si="0"/>
        <v>1.1599999999999999</v>
      </c>
    </row>
    <row r="70" spans="2:18" x14ac:dyDescent="0.2">
      <c r="B70" s="5">
        <f t="shared" si="1"/>
        <v>1.19</v>
      </c>
      <c r="C70" s="5">
        <f t="shared" si="1"/>
        <v>1.22</v>
      </c>
      <c r="E70" s="5">
        <f t="shared" si="2"/>
        <v>1.0900000000000001</v>
      </c>
      <c r="F70" s="5">
        <f t="shared" si="2"/>
        <v>0.93</v>
      </c>
      <c r="H70" s="5">
        <f t="shared" si="3"/>
        <v>0.8</v>
      </c>
      <c r="I70" s="5">
        <f t="shared" si="3"/>
        <v>1.18</v>
      </c>
      <c r="K70" s="5">
        <f t="shared" si="4"/>
        <v>0.81</v>
      </c>
      <c r="L70" s="5">
        <f t="shared" si="4"/>
        <v>0.7</v>
      </c>
      <c r="N70" s="5">
        <f t="shared" si="5"/>
        <v>1.02</v>
      </c>
      <c r="O70" s="5">
        <f t="shared" si="5"/>
        <v>1.1200000000000001</v>
      </c>
      <c r="Q70" s="5">
        <f t="shared" si="0"/>
        <v>0.94</v>
      </c>
      <c r="R70" s="5">
        <f t="shared" si="0"/>
        <v>1.04</v>
      </c>
    </row>
    <row r="71" spans="2:18" x14ac:dyDescent="0.2">
      <c r="B71" s="5">
        <f t="shared" si="1"/>
        <v>1.33</v>
      </c>
      <c r="C71" s="5">
        <f t="shared" si="1"/>
        <v>1.27</v>
      </c>
      <c r="E71" s="5">
        <f t="shared" si="2"/>
        <v>1.1499999999999999</v>
      </c>
      <c r="F71" s="5">
        <f t="shared" si="2"/>
        <v>1.2</v>
      </c>
      <c r="H71" s="5">
        <f t="shared" si="3"/>
        <v>0.89</v>
      </c>
      <c r="I71" s="5">
        <f t="shared" si="3"/>
        <v>0.74</v>
      </c>
      <c r="K71" s="5">
        <f t="shared" si="4"/>
        <v>0.69</v>
      </c>
      <c r="L71" s="5">
        <f t="shared" si="4"/>
        <v>0.83</v>
      </c>
      <c r="N71" s="5">
        <f t="shared" si="5"/>
        <v>0.89</v>
      </c>
      <c r="O71" s="5">
        <f t="shared" si="5"/>
        <v>1.39</v>
      </c>
      <c r="Q71" s="5">
        <f t="shared" ref="Q71:R86" si="6">Q30-$P$48</f>
        <v>0.94</v>
      </c>
      <c r="R71" s="5">
        <f t="shared" si="6"/>
        <v>1.01</v>
      </c>
    </row>
    <row r="72" spans="2:18" x14ac:dyDescent="0.2">
      <c r="B72" s="5">
        <f t="shared" ref="B72:C81" si="7">B31-$A$48</f>
        <v>1.07</v>
      </c>
      <c r="C72" s="5">
        <f t="shared" si="7"/>
        <v>0.96</v>
      </c>
      <c r="E72" s="5">
        <f t="shared" ref="E72:F83" si="8">E31-$D$48</f>
        <v>1.28</v>
      </c>
      <c r="F72" s="5">
        <f t="shared" si="8"/>
        <v>1.03</v>
      </c>
      <c r="H72" s="5">
        <f t="shared" ref="H72:I87" si="9">H31-$G$48</f>
        <v>0.67</v>
      </c>
      <c r="I72" s="5">
        <f t="shared" si="9"/>
        <v>0.99</v>
      </c>
      <c r="K72" s="5">
        <f t="shared" ref="K72:L87" si="10">K31-$J$48</f>
        <v>0.91</v>
      </c>
      <c r="L72" s="5">
        <f t="shared" si="10"/>
        <v>0.59</v>
      </c>
      <c r="N72" s="5">
        <f t="shared" ref="N72:O87" si="11">N31-$M$48</f>
        <v>0.98</v>
      </c>
      <c r="O72" s="5">
        <f t="shared" si="11"/>
        <v>1.08</v>
      </c>
      <c r="Q72" s="5">
        <f t="shared" si="6"/>
        <v>1.23</v>
      </c>
      <c r="R72" s="5">
        <f t="shared" si="6"/>
        <v>0.98</v>
      </c>
    </row>
    <row r="73" spans="2:18" x14ac:dyDescent="0.2">
      <c r="B73" s="5">
        <f t="shared" si="7"/>
        <v>1.26</v>
      </c>
      <c r="C73" s="5">
        <f t="shared" si="7"/>
        <v>1.1000000000000001</v>
      </c>
      <c r="E73" s="5">
        <f t="shared" si="8"/>
        <v>0.96</v>
      </c>
      <c r="F73" s="5">
        <f t="shared" si="8"/>
        <v>1.1399999999999999</v>
      </c>
      <c r="H73" s="5">
        <f t="shared" si="9"/>
        <v>0.84</v>
      </c>
      <c r="I73" s="5">
        <f t="shared" si="9"/>
        <v>0.81</v>
      </c>
      <c r="K73" s="5">
        <f t="shared" si="10"/>
        <v>0.87</v>
      </c>
      <c r="L73" s="5">
        <f t="shared" si="10"/>
        <v>0.79</v>
      </c>
      <c r="N73" s="5">
        <f t="shared" si="11"/>
        <v>0.86</v>
      </c>
      <c r="O73" s="5">
        <f t="shared" si="11"/>
        <v>1.45</v>
      </c>
      <c r="Q73" s="5">
        <f t="shared" si="6"/>
        <v>1.1000000000000001</v>
      </c>
      <c r="R73" s="5">
        <f t="shared" si="6"/>
        <v>0.87</v>
      </c>
    </row>
    <row r="74" spans="2:18" x14ac:dyDescent="0.2">
      <c r="B74" s="5">
        <f t="shared" si="7"/>
        <v>1.39</v>
      </c>
      <c r="C74" s="5">
        <f t="shared" si="7"/>
        <v>0.98</v>
      </c>
      <c r="E74" s="5">
        <f t="shared" si="8"/>
        <v>1.3</v>
      </c>
      <c r="F74" s="5">
        <f t="shared" si="8"/>
        <v>1.28</v>
      </c>
      <c r="H74" s="5">
        <f t="shared" si="9"/>
        <v>0.69</v>
      </c>
      <c r="I74" s="5">
        <f t="shared" si="9"/>
        <v>0.82</v>
      </c>
      <c r="K74" s="5">
        <f t="shared" si="10"/>
        <v>0.8</v>
      </c>
      <c r="L74" s="5">
        <f t="shared" si="10"/>
        <v>0.92</v>
      </c>
      <c r="N74" s="5">
        <f t="shared" si="11"/>
        <v>1.2</v>
      </c>
      <c r="O74" s="5">
        <f t="shared" si="11"/>
        <v>1.31</v>
      </c>
      <c r="Q74" s="5">
        <f t="shared" si="6"/>
        <v>1.04</v>
      </c>
      <c r="R74" s="5">
        <f t="shared" si="6"/>
        <v>1.06</v>
      </c>
    </row>
    <row r="75" spans="2:18" x14ac:dyDescent="0.2">
      <c r="B75" s="5">
        <f t="shared" si="7"/>
        <v>1.1000000000000001</v>
      </c>
      <c r="C75" s="5">
        <f t="shared" si="7"/>
        <v>1.34</v>
      </c>
      <c r="E75" s="5">
        <f t="shared" si="8"/>
        <v>1.04</v>
      </c>
      <c r="F75" s="5">
        <f t="shared" si="8"/>
        <v>1.07</v>
      </c>
      <c r="H75" s="5">
        <f t="shared" si="9"/>
        <v>0.9</v>
      </c>
      <c r="I75" s="5">
        <f t="shared" si="9"/>
        <v>0.95</v>
      </c>
      <c r="K75" s="5">
        <f t="shared" si="10"/>
        <v>0.84</v>
      </c>
      <c r="L75" s="5">
        <f t="shared" si="10"/>
        <v>0.57999999999999996</v>
      </c>
      <c r="N75" s="5">
        <f t="shared" si="11"/>
        <v>1.04</v>
      </c>
      <c r="O75" s="5">
        <f t="shared" si="11"/>
        <v>1.25</v>
      </c>
      <c r="Q75" s="5">
        <f t="shared" si="6"/>
        <v>1.1100000000000001</v>
      </c>
      <c r="R75" s="5">
        <f t="shared" si="6"/>
        <v>0.75</v>
      </c>
    </row>
    <row r="76" spans="2:18" x14ac:dyDescent="0.2">
      <c r="B76" s="5">
        <f t="shared" si="7"/>
        <v>1.38</v>
      </c>
      <c r="C76" s="5">
        <f t="shared" si="7"/>
        <v>1.34</v>
      </c>
      <c r="E76" s="5">
        <f t="shared" si="8"/>
        <v>1.1200000000000001</v>
      </c>
      <c r="F76" s="5">
        <f t="shared" si="8"/>
        <v>1.4</v>
      </c>
      <c r="H76" s="5">
        <f t="shared" si="9"/>
        <v>0.73</v>
      </c>
      <c r="I76" s="5">
        <f t="shared" si="9"/>
        <v>0.99</v>
      </c>
      <c r="K76" s="5">
        <f t="shared" si="10"/>
        <v>0.92</v>
      </c>
      <c r="L76" s="5">
        <f t="shared" si="10"/>
        <v>0.86</v>
      </c>
      <c r="N76" s="5">
        <f t="shared" si="11"/>
        <v>1.0900000000000001</v>
      </c>
      <c r="O76" s="5">
        <f t="shared" si="11"/>
        <v>1.42</v>
      </c>
      <c r="Q76" s="5">
        <f t="shared" si="6"/>
        <v>0.97</v>
      </c>
      <c r="R76" s="5">
        <f t="shared" si="6"/>
        <v>0.9</v>
      </c>
    </row>
    <row r="77" spans="2:18" x14ac:dyDescent="0.2">
      <c r="B77" s="5">
        <f t="shared" si="7"/>
        <v>1.02</v>
      </c>
      <c r="C77" s="5">
        <f t="shared" si="7"/>
        <v>1</v>
      </c>
      <c r="E77" s="5">
        <f t="shared" si="8"/>
        <v>0.98</v>
      </c>
      <c r="F77" s="5">
        <f t="shared" si="8"/>
        <v>0.96</v>
      </c>
      <c r="H77" s="5">
        <f t="shared" si="9"/>
        <v>0.96</v>
      </c>
      <c r="I77" s="5">
        <f t="shared" si="9"/>
        <v>1</v>
      </c>
      <c r="K77" s="5">
        <f t="shared" si="10"/>
        <v>0.78</v>
      </c>
      <c r="L77" s="5">
        <f t="shared" si="10"/>
        <v>0.64</v>
      </c>
      <c r="N77" s="5">
        <f t="shared" si="11"/>
        <v>1.1299999999999999</v>
      </c>
      <c r="O77" s="5">
        <f t="shared" si="11"/>
        <v>1.37</v>
      </c>
      <c r="Q77" s="5">
        <f t="shared" si="6"/>
        <v>1.04</v>
      </c>
      <c r="R77" s="5">
        <f t="shared" si="6"/>
        <v>1.1100000000000001</v>
      </c>
    </row>
    <row r="78" spans="2:18" x14ac:dyDescent="0.2">
      <c r="B78" s="5">
        <f t="shared" si="7"/>
        <v>1.29</v>
      </c>
      <c r="C78" s="5">
        <f t="shared" si="7"/>
        <v>1.22</v>
      </c>
      <c r="E78" s="5">
        <f t="shared" si="8"/>
        <v>1.0900000000000001</v>
      </c>
      <c r="F78" s="5">
        <f t="shared" si="8"/>
        <v>1.06</v>
      </c>
      <c r="H78" s="5">
        <f t="shared" si="9"/>
        <v>0.9</v>
      </c>
      <c r="I78" s="5">
        <f t="shared" si="9"/>
        <v>0.92</v>
      </c>
      <c r="K78" s="5">
        <f t="shared" si="10"/>
        <v>0.81</v>
      </c>
      <c r="L78" s="5">
        <f t="shared" si="10"/>
        <v>0.74</v>
      </c>
      <c r="N78" s="5">
        <f t="shared" si="11"/>
        <v>1.1499999999999999</v>
      </c>
      <c r="O78" s="5">
        <f t="shared" si="11"/>
        <v>1.25</v>
      </c>
      <c r="Q78" s="5">
        <f t="shared" si="6"/>
        <v>1.04</v>
      </c>
      <c r="R78" s="5">
        <f t="shared" si="6"/>
        <v>1.04</v>
      </c>
    </row>
    <row r="79" spans="2:18" x14ac:dyDescent="0.2">
      <c r="B79" s="5">
        <f t="shared" si="7"/>
        <v>1.01</v>
      </c>
      <c r="C79" s="5">
        <f t="shared" si="7"/>
        <v>1.1599999999999999</v>
      </c>
      <c r="E79" s="5">
        <f t="shared" si="8"/>
        <v>1</v>
      </c>
      <c r="F79" s="5">
        <f t="shared" si="8"/>
        <v>0.95</v>
      </c>
      <c r="H79" s="5">
        <f t="shared" si="9"/>
        <v>0.97</v>
      </c>
      <c r="I79" s="5">
        <f t="shared" si="9"/>
        <v>0.95</v>
      </c>
      <c r="K79" s="5">
        <f t="shared" si="10"/>
        <v>0.74</v>
      </c>
      <c r="L79" s="5">
        <f t="shared" si="10"/>
        <v>0.66</v>
      </c>
      <c r="N79" s="5">
        <f t="shared" si="11"/>
        <v>1.1499999999999999</v>
      </c>
      <c r="O79" s="5">
        <f t="shared" si="11"/>
        <v>1.18</v>
      </c>
      <c r="Q79" s="5">
        <f t="shared" si="6"/>
        <v>1.07</v>
      </c>
      <c r="R79" s="5">
        <f t="shared" si="6"/>
        <v>0.76</v>
      </c>
    </row>
    <row r="80" spans="2:18" x14ac:dyDescent="0.2">
      <c r="B80" s="5">
        <f t="shared" si="7"/>
        <v>1.33</v>
      </c>
      <c r="C80" s="5">
        <f t="shared" si="7"/>
        <v>0</v>
      </c>
      <c r="E80" s="5">
        <f t="shared" si="8"/>
        <v>0.97</v>
      </c>
      <c r="F80" s="5">
        <f t="shared" si="8"/>
        <v>1.1299999999999999</v>
      </c>
      <c r="H80" s="5">
        <f t="shared" si="9"/>
        <v>0.94</v>
      </c>
      <c r="I80" s="5">
        <f t="shared" si="9"/>
        <v>0.72</v>
      </c>
      <c r="K80" s="5">
        <f t="shared" si="10"/>
        <v>0.73</v>
      </c>
      <c r="L80" s="5">
        <f t="shared" si="10"/>
        <v>0.61</v>
      </c>
      <c r="N80" s="5">
        <f t="shared" si="11"/>
        <v>1.19</v>
      </c>
      <c r="O80" s="5">
        <f t="shared" si="11"/>
        <v>1.2</v>
      </c>
      <c r="Q80" s="5">
        <f t="shared" si="6"/>
        <v>1.25</v>
      </c>
      <c r="R80" s="5">
        <f t="shared" si="6"/>
        <v>1.01</v>
      </c>
    </row>
    <row r="81" spans="2:18" x14ac:dyDescent="0.2">
      <c r="B81" s="5">
        <f t="shared" si="7"/>
        <v>0</v>
      </c>
      <c r="C81" s="5">
        <f t="shared" si="7"/>
        <v>0</v>
      </c>
      <c r="E81" s="5">
        <f t="shared" si="8"/>
        <v>1.1599999999999999</v>
      </c>
      <c r="F81" s="5">
        <f t="shared" si="8"/>
        <v>0</v>
      </c>
      <c r="H81" s="5">
        <f t="shared" si="9"/>
        <v>0.68</v>
      </c>
      <c r="I81" s="5">
        <f t="shared" si="9"/>
        <v>0.93</v>
      </c>
      <c r="K81" s="5">
        <f t="shared" si="10"/>
        <v>0.9</v>
      </c>
      <c r="L81" s="5">
        <f t="shared" si="10"/>
        <v>0.65</v>
      </c>
      <c r="N81" s="5">
        <f t="shared" si="11"/>
        <v>0.93</v>
      </c>
      <c r="O81" s="5">
        <f t="shared" si="11"/>
        <v>1.18</v>
      </c>
      <c r="Q81" s="5">
        <f t="shared" si="6"/>
        <v>1.01</v>
      </c>
      <c r="R81" s="5">
        <f t="shared" si="6"/>
        <v>0.99</v>
      </c>
    </row>
    <row r="82" spans="2:18" x14ac:dyDescent="0.2">
      <c r="B82" s="5">
        <f>B41-$A$48</f>
        <v>0</v>
      </c>
      <c r="E82" s="5">
        <f t="shared" si="8"/>
        <v>0</v>
      </c>
      <c r="F82" s="5">
        <f t="shared" si="8"/>
        <v>0</v>
      </c>
      <c r="H82" s="5">
        <f t="shared" si="9"/>
        <v>0.77</v>
      </c>
      <c r="I82" s="5">
        <f t="shared" si="9"/>
        <v>0.95</v>
      </c>
      <c r="K82" s="5">
        <f t="shared" si="10"/>
        <v>0.95</v>
      </c>
      <c r="L82" s="5">
        <f t="shared" si="10"/>
        <v>0.57999999999999996</v>
      </c>
      <c r="N82" s="5">
        <f t="shared" si="11"/>
        <v>0.93</v>
      </c>
      <c r="O82" s="5">
        <f t="shared" si="11"/>
        <v>1.3</v>
      </c>
      <c r="Q82" s="5">
        <f t="shared" si="6"/>
        <v>0.91</v>
      </c>
      <c r="R82" s="5">
        <f t="shared" si="6"/>
        <v>1.1200000000000001</v>
      </c>
    </row>
    <row r="83" spans="2:18" x14ac:dyDescent="0.2">
      <c r="E83" s="5">
        <f t="shared" si="8"/>
        <v>0</v>
      </c>
      <c r="H83" s="5">
        <f t="shared" si="9"/>
        <v>0.92</v>
      </c>
      <c r="I83" s="5">
        <f t="shared" si="9"/>
        <v>0.83</v>
      </c>
      <c r="K83" s="5">
        <f t="shared" si="10"/>
        <v>0.93</v>
      </c>
      <c r="L83" s="5">
        <f t="shared" si="10"/>
        <v>0.74</v>
      </c>
      <c r="N83" s="5">
        <f t="shared" si="11"/>
        <v>0</v>
      </c>
      <c r="O83" s="5">
        <f t="shared" si="11"/>
        <v>1.1499999999999999</v>
      </c>
      <c r="Q83" s="5">
        <f t="shared" si="6"/>
        <v>0</v>
      </c>
      <c r="R83" s="5">
        <f t="shared" si="6"/>
        <v>0.74</v>
      </c>
    </row>
    <row r="84" spans="2:18" x14ac:dyDescent="0.2">
      <c r="H84" s="5">
        <f t="shared" si="9"/>
        <v>0.8</v>
      </c>
      <c r="I84" s="5">
        <f t="shared" si="9"/>
        <v>0.77</v>
      </c>
      <c r="K84" s="5">
        <f t="shared" si="10"/>
        <v>0.72</v>
      </c>
      <c r="L84" s="5">
        <f t="shared" si="10"/>
        <v>0.66</v>
      </c>
      <c r="N84" s="5">
        <f t="shared" si="11"/>
        <v>0</v>
      </c>
      <c r="O84" s="5">
        <f t="shared" si="11"/>
        <v>1.1499999999999999</v>
      </c>
      <c r="R84" s="5">
        <f t="shared" si="6"/>
        <v>0.71</v>
      </c>
    </row>
    <row r="85" spans="2:18" x14ac:dyDescent="0.2">
      <c r="D85"/>
      <c r="E85"/>
      <c r="F85"/>
      <c r="G85"/>
      <c r="H85" s="5">
        <f t="shared" si="9"/>
        <v>0</v>
      </c>
      <c r="I85" s="5">
        <f t="shared" si="9"/>
        <v>0.86</v>
      </c>
      <c r="J85"/>
      <c r="K85" s="5">
        <f t="shared" si="10"/>
        <v>0</v>
      </c>
      <c r="L85" s="5">
        <f t="shared" si="10"/>
        <v>0.86</v>
      </c>
      <c r="M85"/>
      <c r="N85" s="5">
        <f t="shared" si="11"/>
        <v>0</v>
      </c>
      <c r="O85" s="5">
        <f t="shared" si="11"/>
        <v>0</v>
      </c>
      <c r="P85"/>
      <c r="R85" s="5">
        <f t="shared" si="6"/>
        <v>1.06</v>
      </c>
    </row>
    <row r="86" spans="2:18" x14ac:dyDescent="0.2">
      <c r="D86"/>
      <c r="E86"/>
      <c r="F86"/>
      <c r="G86"/>
      <c r="I86" s="5">
        <f t="shared" si="9"/>
        <v>0</v>
      </c>
      <c r="J86"/>
      <c r="K86" s="5">
        <f t="shared" si="10"/>
        <v>0</v>
      </c>
      <c r="L86" s="5">
        <f t="shared" si="10"/>
        <v>0</v>
      </c>
      <c r="M86"/>
      <c r="O86" s="5">
        <f t="shared" si="11"/>
        <v>0</v>
      </c>
      <c r="P86"/>
      <c r="R86" s="5">
        <f t="shared" si="6"/>
        <v>0</v>
      </c>
    </row>
    <row r="87" spans="2:18" x14ac:dyDescent="0.2">
      <c r="D87"/>
      <c r="E87"/>
      <c r="F87"/>
      <c r="G87"/>
      <c r="I87" s="5">
        <f t="shared" si="9"/>
        <v>0</v>
      </c>
      <c r="J87"/>
      <c r="K87" s="5">
        <f t="shared" si="10"/>
        <v>0</v>
      </c>
      <c r="L87" s="5">
        <f t="shared" si="10"/>
        <v>0</v>
      </c>
      <c r="M87"/>
      <c r="O87" s="5">
        <f t="shared" si="11"/>
        <v>0</v>
      </c>
      <c r="P87"/>
      <c r="R87" s="5">
        <f t="shared" ref="R87:R88" si="12">R46-$P$48</f>
        <v>0</v>
      </c>
    </row>
    <row r="88" spans="2:18" x14ac:dyDescent="0.2">
      <c r="B88" s="5">
        <v>1.31</v>
      </c>
      <c r="C88" s="5">
        <v>1.1000000000000001</v>
      </c>
      <c r="D88" s="5">
        <v>1.31</v>
      </c>
      <c r="E88">
        <v>1.0900000000000001</v>
      </c>
      <c r="F88" s="5">
        <v>1.31</v>
      </c>
      <c r="G88">
        <v>0.83</v>
      </c>
      <c r="H88" s="5">
        <v>1.31</v>
      </c>
      <c r="I88" s="5">
        <v>1.1399999999999999</v>
      </c>
      <c r="J88" s="5">
        <v>1.31</v>
      </c>
      <c r="K88" s="5">
        <v>1.03</v>
      </c>
      <c r="L88" s="5">
        <f t="shared" ref="L88" si="13">L47-$J$48</f>
        <v>0</v>
      </c>
      <c r="M88"/>
      <c r="P88"/>
      <c r="R88" s="5">
        <f t="shared" si="12"/>
        <v>0</v>
      </c>
    </row>
    <row r="89" spans="2:18" x14ac:dyDescent="0.2">
      <c r="B89" s="5">
        <v>1.25</v>
      </c>
      <c r="C89" s="5">
        <v>0.93</v>
      </c>
      <c r="D89" s="5">
        <v>1.25</v>
      </c>
      <c r="E89" s="5">
        <v>1.26</v>
      </c>
      <c r="F89" s="5">
        <v>1.25</v>
      </c>
      <c r="G89" s="5">
        <v>0.81</v>
      </c>
      <c r="H89" s="5">
        <v>1.25</v>
      </c>
      <c r="I89" s="5">
        <v>1.22</v>
      </c>
      <c r="J89" s="5">
        <v>1.25</v>
      </c>
      <c r="K89" s="5">
        <v>0.76</v>
      </c>
    </row>
    <row r="90" spans="2:18" x14ac:dyDescent="0.2">
      <c r="B90" s="5">
        <v>1.27</v>
      </c>
      <c r="C90" s="5">
        <v>1.25</v>
      </c>
      <c r="D90" s="5">
        <v>1.27</v>
      </c>
      <c r="E90" s="5">
        <v>1.31</v>
      </c>
      <c r="F90" s="5">
        <v>1.27</v>
      </c>
      <c r="G90" s="5">
        <v>0.87</v>
      </c>
      <c r="H90" s="5">
        <v>1.27</v>
      </c>
      <c r="I90" s="5">
        <v>1.1399999999999999</v>
      </c>
      <c r="J90" s="5">
        <v>1.27</v>
      </c>
      <c r="K90" s="5">
        <v>1.1299999999999999</v>
      </c>
    </row>
    <row r="91" spans="2:18" x14ac:dyDescent="0.2">
      <c r="B91" s="5">
        <v>1.17</v>
      </c>
      <c r="C91" s="5">
        <v>0.82</v>
      </c>
      <c r="D91" s="5">
        <v>1.17</v>
      </c>
      <c r="E91" s="5">
        <v>1.19</v>
      </c>
      <c r="F91" s="5">
        <v>1.17</v>
      </c>
      <c r="G91" s="5">
        <v>1.18</v>
      </c>
      <c r="H91" s="5">
        <v>1.17</v>
      </c>
      <c r="I91" s="5">
        <v>1.37</v>
      </c>
      <c r="J91" s="5">
        <v>1.17</v>
      </c>
      <c r="K91" s="5">
        <v>0.78</v>
      </c>
    </row>
    <row r="92" spans="2:18" x14ac:dyDescent="0.2">
      <c r="B92" s="5">
        <v>1.37</v>
      </c>
      <c r="C92" s="5">
        <v>1.07</v>
      </c>
      <c r="D92" s="5">
        <v>1.37</v>
      </c>
      <c r="E92" s="5">
        <v>0.97</v>
      </c>
      <c r="F92" s="5">
        <v>1.37</v>
      </c>
      <c r="G92" s="5">
        <v>1.1499999999999999</v>
      </c>
      <c r="H92" s="5">
        <v>1.37</v>
      </c>
      <c r="I92" s="5">
        <v>1.34</v>
      </c>
      <c r="J92" s="5">
        <v>1.37</v>
      </c>
      <c r="K92" s="5">
        <v>1.1200000000000001</v>
      </c>
    </row>
    <row r="93" spans="2:18" x14ac:dyDescent="0.2">
      <c r="B93" s="5">
        <v>1.29</v>
      </c>
      <c r="C93" s="5">
        <v>0.86</v>
      </c>
      <c r="D93" s="5">
        <v>1.29</v>
      </c>
      <c r="E93" s="5">
        <v>0.87</v>
      </c>
      <c r="F93" s="5">
        <v>1.29</v>
      </c>
      <c r="G93" s="5">
        <v>1.1499999999999999</v>
      </c>
      <c r="H93" s="5">
        <v>1.29</v>
      </c>
      <c r="I93" s="5">
        <v>1.36</v>
      </c>
      <c r="J93" s="5">
        <v>1.29</v>
      </c>
      <c r="K93" s="5">
        <v>1.1499999999999999</v>
      </c>
    </row>
    <row r="94" spans="2:18" x14ac:dyDescent="0.2">
      <c r="B94" s="5">
        <v>1.37</v>
      </c>
      <c r="C94" s="5">
        <v>1.37</v>
      </c>
      <c r="D94" s="5">
        <v>1.37</v>
      </c>
      <c r="E94" s="5">
        <v>0.88</v>
      </c>
      <c r="F94" s="5">
        <v>1.37</v>
      </c>
      <c r="G94" s="5">
        <v>0.85</v>
      </c>
      <c r="H94" s="5">
        <v>1.37</v>
      </c>
      <c r="I94" s="5">
        <v>1.29</v>
      </c>
      <c r="J94" s="5">
        <v>1.37</v>
      </c>
      <c r="K94" s="5">
        <v>0.94</v>
      </c>
    </row>
    <row r="95" spans="2:18" x14ac:dyDescent="0.2">
      <c r="B95" s="5">
        <v>1.32</v>
      </c>
      <c r="C95" s="5">
        <v>1.21</v>
      </c>
      <c r="D95" s="5">
        <v>1.32</v>
      </c>
      <c r="E95" s="5">
        <v>0.96</v>
      </c>
      <c r="F95" s="5">
        <v>1.32</v>
      </c>
      <c r="G95" s="5">
        <v>0.89</v>
      </c>
      <c r="H95" s="5">
        <v>1.32</v>
      </c>
      <c r="I95" s="5">
        <v>1.3</v>
      </c>
      <c r="J95" s="5">
        <v>1.32</v>
      </c>
      <c r="K95" s="5">
        <v>0.99</v>
      </c>
    </row>
    <row r="96" spans="2:18" x14ac:dyDescent="0.2">
      <c r="B96" s="5">
        <v>1.1499999999999999</v>
      </c>
      <c r="C96" s="5">
        <v>1.24</v>
      </c>
      <c r="D96" s="5">
        <v>1.1499999999999999</v>
      </c>
      <c r="E96" s="5">
        <v>1.21</v>
      </c>
      <c r="F96" s="5">
        <v>1.1499999999999999</v>
      </c>
      <c r="G96" s="5">
        <v>1.08</v>
      </c>
      <c r="H96" s="5">
        <v>1.1499999999999999</v>
      </c>
      <c r="I96" s="5">
        <v>1.31</v>
      </c>
      <c r="J96" s="5">
        <v>1.1499999999999999</v>
      </c>
      <c r="K96" s="5">
        <v>1.07</v>
      </c>
    </row>
    <row r="97" spans="2:11" x14ac:dyDescent="0.2">
      <c r="B97" s="5">
        <v>0.99</v>
      </c>
      <c r="C97" s="5">
        <v>1.29</v>
      </c>
      <c r="D97" s="5">
        <v>0.99</v>
      </c>
      <c r="E97" s="5">
        <v>1.26</v>
      </c>
      <c r="F97" s="5">
        <v>0.99</v>
      </c>
      <c r="G97" s="5">
        <v>1.1200000000000001</v>
      </c>
      <c r="H97" s="5">
        <v>0.99</v>
      </c>
      <c r="I97" s="5">
        <v>1.05</v>
      </c>
      <c r="J97" s="5">
        <v>0.99</v>
      </c>
      <c r="K97" s="5">
        <v>0.82</v>
      </c>
    </row>
    <row r="98" spans="2:11" x14ac:dyDescent="0.2">
      <c r="B98" s="5">
        <v>1.18</v>
      </c>
      <c r="C98" s="5">
        <v>1.2</v>
      </c>
      <c r="D98" s="5">
        <v>1.18</v>
      </c>
      <c r="E98" s="5">
        <v>1.18</v>
      </c>
      <c r="F98" s="5">
        <v>1.18</v>
      </c>
      <c r="G98" s="5">
        <v>1.0900000000000001</v>
      </c>
      <c r="H98" s="5">
        <v>1.18</v>
      </c>
      <c r="I98" s="5">
        <v>1.22</v>
      </c>
      <c r="J98" s="5">
        <v>1.18</v>
      </c>
      <c r="K98" s="5">
        <v>0.78</v>
      </c>
    </row>
    <row r="99" spans="2:11" x14ac:dyDescent="0.2">
      <c r="B99" s="5">
        <v>1.08</v>
      </c>
      <c r="C99" s="5">
        <v>1.1499999999999999</v>
      </c>
      <c r="D99" s="5">
        <v>1.08</v>
      </c>
      <c r="E99" s="5">
        <v>0.93</v>
      </c>
      <c r="F99" s="5">
        <v>1.08</v>
      </c>
      <c r="G99" s="5">
        <v>0.84</v>
      </c>
      <c r="H99" s="5">
        <v>1.08</v>
      </c>
      <c r="I99" s="5">
        <v>1.23</v>
      </c>
      <c r="J99" s="5">
        <v>1.08</v>
      </c>
      <c r="K99" s="5">
        <v>1</v>
      </c>
    </row>
    <row r="100" spans="2:11" x14ac:dyDescent="0.2">
      <c r="B100" s="5">
        <v>1.31</v>
      </c>
      <c r="C100" s="5">
        <v>1.17</v>
      </c>
      <c r="D100" s="5">
        <v>1.31</v>
      </c>
      <c r="E100" s="5">
        <v>0.92</v>
      </c>
      <c r="F100" s="5">
        <v>1.31</v>
      </c>
      <c r="G100" s="5">
        <v>0.83</v>
      </c>
      <c r="H100" s="5">
        <v>1.31</v>
      </c>
      <c r="I100" s="5">
        <v>1.34</v>
      </c>
      <c r="J100" s="5">
        <v>1.31</v>
      </c>
      <c r="K100" s="5">
        <v>0.75</v>
      </c>
    </row>
    <row r="101" spans="2:11" x14ac:dyDescent="0.2">
      <c r="B101" s="5">
        <v>1.1399999999999999</v>
      </c>
      <c r="C101" s="5">
        <v>1.04</v>
      </c>
      <c r="D101" s="5">
        <v>1.1399999999999999</v>
      </c>
      <c r="E101" s="5">
        <v>0.91</v>
      </c>
      <c r="F101" s="5">
        <v>1.1399999999999999</v>
      </c>
      <c r="G101" s="5">
        <v>1.02</v>
      </c>
      <c r="H101" s="5">
        <v>1.1399999999999999</v>
      </c>
      <c r="I101" s="5">
        <v>1.41</v>
      </c>
      <c r="J101" s="5">
        <v>1.1399999999999999</v>
      </c>
      <c r="K101" s="5">
        <v>0.99</v>
      </c>
    </row>
    <row r="102" spans="2:11" x14ac:dyDescent="0.2">
      <c r="B102" s="5">
        <v>1.08</v>
      </c>
      <c r="C102" s="5">
        <v>1.24</v>
      </c>
      <c r="D102" s="5">
        <v>1.08</v>
      </c>
      <c r="E102" s="5">
        <v>1.1399999999999999</v>
      </c>
      <c r="F102" s="5">
        <v>1.08</v>
      </c>
      <c r="G102" s="5">
        <v>0.75</v>
      </c>
      <c r="H102" s="5">
        <v>1.08</v>
      </c>
      <c r="I102" s="5">
        <v>1.25</v>
      </c>
      <c r="J102" s="5">
        <v>1.08</v>
      </c>
      <c r="K102" s="5">
        <v>0.96</v>
      </c>
    </row>
    <row r="103" spans="2:11" x14ac:dyDescent="0.2">
      <c r="B103" s="5">
        <v>1.32</v>
      </c>
      <c r="C103" s="5">
        <v>1.2</v>
      </c>
      <c r="D103" s="5">
        <v>1.32</v>
      </c>
      <c r="E103" s="5">
        <v>1.1200000000000001</v>
      </c>
      <c r="F103" s="5">
        <v>1.32</v>
      </c>
      <c r="G103" s="5">
        <v>0.98</v>
      </c>
      <c r="H103" s="5">
        <v>1.32</v>
      </c>
      <c r="I103" s="5">
        <v>1.39</v>
      </c>
      <c r="J103" s="5">
        <v>1.32</v>
      </c>
      <c r="K103" s="5">
        <v>1.1599999999999999</v>
      </c>
    </row>
    <row r="104" spans="2:11" x14ac:dyDescent="0.2">
      <c r="B104" s="5">
        <v>1.19</v>
      </c>
      <c r="C104" s="5">
        <v>1.0900000000000001</v>
      </c>
      <c r="D104" s="5">
        <v>1.19</v>
      </c>
      <c r="E104" s="5">
        <v>0.93</v>
      </c>
      <c r="F104" s="5">
        <v>1.19</v>
      </c>
      <c r="G104" s="5">
        <v>1.18</v>
      </c>
      <c r="H104" s="5">
        <v>1.19</v>
      </c>
      <c r="I104" s="5">
        <v>1.1200000000000001</v>
      </c>
      <c r="J104" s="5">
        <v>1.19</v>
      </c>
      <c r="K104" s="5">
        <v>1.04</v>
      </c>
    </row>
    <row r="105" spans="2:11" x14ac:dyDescent="0.2">
      <c r="B105" s="5">
        <v>1.33</v>
      </c>
      <c r="C105" s="5">
        <v>1.1499999999999999</v>
      </c>
      <c r="D105" s="5">
        <v>1.33</v>
      </c>
      <c r="E105" s="5">
        <v>1.2</v>
      </c>
      <c r="F105" s="5">
        <v>1.33</v>
      </c>
      <c r="G105" s="5">
        <v>0.74</v>
      </c>
      <c r="H105" s="5">
        <v>1.33</v>
      </c>
      <c r="I105" s="5">
        <v>1.39</v>
      </c>
      <c r="J105" s="5">
        <v>1.33</v>
      </c>
      <c r="K105" s="5">
        <v>1.01</v>
      </c>
    </row>
    <row r="106" spans="2:11" x14ac:dyDescent="0.2">
      <c r="B106" s="5">
        <v>1.07</v>
      </c>
      <c r="C106" s="5">
        <v>1.28</v>
      </c>
      <c r="D106" s="5">
        <v>1.07</v>
      </c>
      <c r="E106" s="5">
        <v>1.03</v>
      </c>
      <c r="F106" s="5">
        <v>1.07</v>
      </c>
      <c r="G106" s="5">
        <v>0.99</v>
      </c>
      <c r="H106" s="5">
        <v>1.07</v>
      </c>
      <c r="I106" s="5">
        <v>1.08</v>
      </c>
      <c r="J106" s="5">
        <v>1.07</v>
      </c>
      <c r="K106" s="5">
        <v>0.98</v>
      </c>
    </row>
    <row r="107" spans="2:11" x14ac:dyDescent="0.2">
      <c r="B107" s="5">
        <v>1.26</v>
      </c>
      <c r="C107" s="5">
        <v>0.96</v>
      </c>
      <c r="D107" s="5">
        <v>1.26</v>
      </c>
      <c r="E107" s="5">
        <v>1.1399999999999999</v>
      </c>
      <c r="F107" s="5">
        <v>1.26</v>
      </c>
      <c r="G107" s="5">
        <v>0.81</v>
      </c>
      <c r="H107" s="5">
        <v>1.26</v>
      </c>
      <c r="I107" s="5">
        <v>1.45</v>
      </c>
      <c r="J107" s="5">
        <v>1.26</v>
      </c>
      <c r="K107" s="5">
        <v>0.87</v>
      </c>
    </row>
    <row r="108" spans="2:11" x14ac:dyDescent="0.2">
      <c r="B108" s="5">
        <v>1.39</v>
      </c>
      <c r="C108" s="5">
        <v>1.3</v>
      </c>
      <c r="D108" s="5">
        <v>1.39</v>
      </c>
      <c r="E108" s="5">
        <v>1.28</v>
      </c>
      <c r="F108" s="5">
        <v>1.39</v>
      </c>
      <c r="G108" s="5">
        <v>0.82</v>
      </c>
      <c r="H108" s="5">
        <v>1.39</v>
      </c>
      <c r="I108" s="5">
        <v>1.31</v>
      </c>
      <c r="J108" s="5">
        <v>1.39</v>
      </c>
      <c r="K108" s="5">
        <v>1.06</v>
      </c>
    </row>
    <row r="109" spans="2:11" x14ac:dyDescent="0.2">
      <c r="B109" s="5">
        <v>1.1000000000000001</v>
      </c>
      <c r="C109" s="5">
        <v>1.04</v>
      </c>
      <c r="D109" s="5">
        <v>1.1000000000000001</v>
      </c>
      <c r="E109" s="5">
        <v>1.07</v>
      </c>
      <c r="F109" s="5">
        <v>1.1000000000000001</v>
      </c>
      <c r="G109" s="5">
        <v>0.95</v>
      </c>
      <c r="H109" s="5">
        <v>1.1000000000000001</v>
      </c>
      <c r="I109" s="5">
        <v>1.25</v>
      </c>
      <c r="J109" s="5">
        <v>1.1000000000000001</v>
      </c>
      <c r="K109" s="5">
        <v>0.75</v>
      </c>
    </row>
    <row r="110" spans="2:11" x14ac:dyDescent="0.2">
      <c r="B110" s="5">
        <v>1.38</v>
      </c>
      <c r="C110" s="5">
        <v>1.1200000000000001</v>
      </c>
      <c r="D110" s="5">
        <v>1.38</v>
      </c>
      <c r="E110" s="5">
        <v>1.4</v>
      </c>
      <c r="F110" s="5">
        <v>1.38</v>
      </c>
      <c r="G110" s="5">
        <v>0.99</v>
      </c>
      <c r="H110" s="5">
        <v>1.38</v>
      </c>
      <c r="I110" s="5">
        <v>1.42</v>
      </c>
      <c r="J110" s="5">
        <v>1.38</v>
      </c>
      <c r="K110" s="5">
        <v>0.9</v>
      </c>
    </row>
    <row r="111" spans="2:11" x14ac:dyDescent="0.2">
      <c r="B111" s="5">
        <v>1.02</v>
      </c>
      <c r="C111" s="5">
        <v>0.98</v>
      </c>
      <c r="D111" s="5">
        <v>1.02</v>
      </c>
      <c r="E111" s="5">
        <v>0.96</v>
      </c>
      <c r="F111" s="5">
        <v>1.02</v>
      </c>
      <c r="G111" s="5">
        <v>1</v>
      </c>
      <c r="H111" s="5">
        <v>1.02</v>
      </c>
      <c r="I111" s="5">
        <v>1.37</v>
      </c>
      <c r="J111" s="5">
        <v>1.02</v>
      </c>
      <c r="K111" s="5">
        <v>1.1100000000000001</v>
      </c>
    </row>
    <row r="112" spans="2:11" x14ac:dyDescent="0.2">
      <c r="B112" s="5">
        <v>1.29</v>
      </c>
      <c r="C112" s="5">
        <v>1.0900000000000001</v>
      </c>
      <c r="D112" s="5">
        <v>1.29</v>
      </c>
      <c r="E112" s="5">
        <v>1.06</v>
      </c>
      <c r="F112" s="5">
        <v>1.29</v>
      </c>
      <c r="G112" s="5">
        <v>0.92</v>
      </c>
      <c r="H112" s="5">
        <v>1.29</v>
      </c>
      <c r="I112" s="5">
        <v>1.25</v>
      </c>
      <c r="J112" s="5">
        <v>1.29</v>
      </c>
      <c r="K112" s="5">
        <v>1.04</v>
      </c>
    </row>
    <row r="113" spans="2:11" x14ac:dyDescent="0.2">
      <c r="B113" s="5">
        <v>1.01</v>
      </c>
      <c r="C113" s="5">
        <v>1</v>
      </c>
      <c r="D113" s="5">
        <v>1.01</v>
      </c>
      <c r="E113" s="5">
        <v>0.95</v>
      </c>
      <c r="F113" s="5">
        <v>1.01</v>
      </c>
      <c r="G113" s="5">
        <v>0.95</v>
      </c>
      <c r="H113" s="5">
        <v>1.01</v>
      </c>
      <c r="I113" s="5">
        <v>1.18</v>
      </c>
      <c r="J113" s="5">
        <v>1.01</v>
      </c>
      <c r="K113" s="5">
        <v>0.76</v>
      </c>
    </row>
    <row r="114" spans="2:11" x14ac:dyDescent="0.2">
      <c r="B114" s="5">
        <v>1.33</v>
      </c>
      <c r="C114" s="5">
        <v>0.97</v>
      </c>
      <c r="D114" s="5">
        <v>1.33</v>
      </c>
      <c r="E114" s="5">
        <v>1.1299999999999999</v>
      </c>
      <c r="F114" s="5">
        <v>1.33</v>
      </c>
      <c r="G114" s="5">
        <v>0.72</v>
      </c>
      <c r="H114" s="5">
        <v>1.33</v>
      </c>
      <c r="I114" s="5">
        <v>1.2</v>
      </c>
      <c r="J114" s="5">
        <v>1.33</v>
      </c>
      <c r="K114" s="5">
        <v>1.01</v>
      </c>
    </row>
    <row r="115" spans="2:11" x14ac:dyDescent="0.2">
      <c r="C115" s="5">
        <v>1.1599999999999999</v>
      </c>
      <c r="G115" s="5">
        <v>0.93</v>
      </c>
      <c r="I115" s="5">
        <v>1.18</v>
      </c>
      <c r="K115" s="5">
        <v>0.99</v>
      </c>
    </row>
    <row r="116" spans="2:11" x14ac:dyDescent="0.2">
      <c r="G116" s="5">
        <v>0.95</v>
      </c>
      <c r="I116" s="5">
        <v>1.3</v>
      </c>
      <c r="K116" s="5">
        <v>1.1200000000000001</v>
      </c>
    </row>
    <row r="117" spans="2:11" x14ac:dyDescent="0.2">
      <c r="G117" s="5">
        <v>0.83</v>
      </c>
      <c r="I117" s="5">
        <v>1.1499999999999999</v>
      </c>
      <c r="K117" s="5">
        <v>0.74</v>
      </c>
    </row>
    <row r="118" spans="2:11" x14ac:dyDescent="0.2">
      <c r="G118" s="5">
        <v>0.77</v>
      </c>
      <c r="I118" s="5">
        <v>1.1499999999999999</v>
      </c>
      <c r="K118" s="5">
        <v>0.71</v>
      </c>
    </row>
    <row r="119" spans="2:11" x14ac:dyDescent="0.2">
      <c r="G119" s="5">
        <v>0.86</v>
      </c>
      <c r="K119" s="5">
        <v>1.06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BD31-A8F7-D042-8CA5-383270E5C8AE}">
  <dimension ref="A1:G109"/>
  <sheetViews>
    <sheetView topLeftCell="A53" workbookViewId="0">
      <selection activeCell="J70" sqref="A1:XFD1048576"/>
    </sheetView>
  </sheetViews>
  <sheetFormatPr baseColWidth="10" defaultRowHeight="15" x14ac:dyDescent="0.2"/>
  <sheetData>
    <row r="1" spans="1:7" x14ac:dyDescent="0.2">
      <c r="A1" t="s">
        <v>19</v>
      </c>
    </row>
    <row r="2" spans="1:7" x14ac:dyDescent="0.2">
      <c r="A2" t="s">
        <v>14</v>
      </c>
    </row>
    <row r="3" spans="1:7" ht="16" thickBot="1" x14ac:dyDescent="0.25">
      <c r="A3" t="s">
        <v>20</v>
      </c>
    </row>
    <row r="4" spans="1:7" x14ac:dyDescent="0.2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7" x14ac:dyDescent="0.2">
      <c r="A5" t="s">
        <v>26</v>
      </c>
      <c r="B5">
        <v>28</v>
      </c>
      <c r="C5">
        <v>31.279999999999998</v>
      </c>
      <c r="D5">
        <v>1.117142857142857</v>
      </c>
      <c r="E5">
        <v>1.9073015873016123E-2</v>
      </c>
    </row>
    <row r="6" spans="1:7" ht="16" thickBot="1" x14ac:dyDescent="0.25">
      <c r="A6" s="2" t="s">
        <v>27</v>
      </c>
      <c r="B6" s="2">
        <v>28</v>
      </c>
      <c r="C6" s="2">
        <v>29.349999999999998</v>
      </c>
      <c r="D6" s="2">
        <v>1.0482142857142855</v>
      </c>
      <c r="E6" s="2">
        <v>6.3237433862434134E-2</v>
      </c>
    </row>
    <row r="9" spans="1:7" ht="16" thickBot="1" x14ac:dyDescent="0.25">
      <c r="A9" t="s">
        <v>28</v>
      </c>
    </row>
    <row r="10" spans="1:7" x14ac:dyDescent="0.2">
      <c r="A10" s="3" t="s">
        <v>29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35</v>
      </c>
    </row>
    <row r="11" spans="1:7" x14ac:dyDescent="0.2">
      <c r="A11" t="s">
        <v>36</v>
      </c>
      <c r="B11">
        <v>6.6516071428571522E-2</v>
      </c>
      <c r="C11">
        <v>1</v>
      </c>
      <c r="D11">
        <v>6.6516071428571522E-2</v>
      </c>
      <c r="E11">
        <v>1.6162242252923609</v>
      </c>
      <c r="F11">
        <v>0.2090679053633557</v>
      </c>
      <c r="G11">
        <v>4.0195409602054486</v>
      </c>
    </row>
    <row r="12" spans="1:7" x14ac:dyDescent="0.2">
      <c r="A12" t="s">
        <v>37</v>
      </c>
      <c r="B12">
        <v>2.2223821428571426</v>
      </c>
      <c r="C12">
        <v>54</v>
      </c>
      <c r="D12">
        <v>4.1155224867724861E-2</v>
      </c>
    </row>
    <row r="14" spans="1:7" ht="16" thickBot="1" x14ac:dyDescent="0.25">
      <c r="A14" s="2" t="s">
        <v>38</v>
      </c>
      <c r="B14" s="2">
        <v>2.2888982142857142</v>
      </c>
      <c r="C14" s="2">
        <v>55</v>
      </c>
      <c r="D14" s="2"/>
      <c r="E14" s="2"/>
      <c r="F14" s="2"/>
      <c r="G14" s="2"/>
    </row>
    <row r="17" spans="1:7" x14ac:dyDescent="0.2">
      <c r="A17" t="s">
        <v>19</v>
      </c>
    </row>
    <row r="18" spans="1:7" x14ac:dyDescent="0.2">
      <c r="A18" t="s">
        <v>15</v>
      </c>
    </row>
    <row r="19" spans="1:7" ht="16" thickBot="1" x14ac:dyDescent="0.25">
      <c r="A19" t="s">
        <v>20</v>
      </c>
    </row>
    <row r="20" spans="1:7" x14ac:dyDescent="0.2">
      <c r="A20" s="3" t="s">
        <v>21</v>
      </c>
      <c r="B20" s="3" t="s">
        <v>22</v>
      </c>
      <c r="C20" s="3" t="s">
        <v>23</v>
      </c>
      <c r="D20" s="3" t="s">
        <v>24</v>
      </c>
      <c r="E20" s="3" t="s">
        <v>25</v>
      </c>
    </row>
    <row r="21" spans="1:7" x14ac:dyDescent="0.2">
      <c r="A21" t="s">
        <v>26</v>
      </c>
      <c r="B21">
        <v>32</v>
      </c>
      <c r="C21">
        <v>24.890000000000004</v>
      </c>
      <c r="D21">
        <v>0.77781250000000013</v>
      </c>
      <c r="E21">
        <v>3.2978931451612681E-2</v>
      </c>
    </row>
    <row r="22" spans="1:7" ht="16" thickBot="1" x14ac:dyDescent="0.25">
      <c r="A22" s="2" t="s">
        <v>27</v>
      </c>
      <c r="B22" s="2">
        <v>32</v>
      </c>
      <c r="C22" s="2">
        <v>29.849999999999991</v>
      </c>
      <c r="D22" s="2">
        <v>0.93281249999999971</v>
      </c>
      <c r="E22" s="2">
        <v>1.8175705645161647E-2</v>
      </c>
    </row>
    <row r="25" spans="1:7" ht="16" thickBot="1" x14ac:dyDescent="0.25">
      <c r="A25" t="s">
        <v>28</v>
      </c>
    </row>
    <row r="26" spans="1:7" x14ac:dyDescent="0.2">
      <c r="A26" s="3" t="s">
        <v>29</v>
      </c>
      <c r="B26" s="3" t="s">
        <v>30</v>
      </c>
      <c r="C26" s="3" t="s">
        <v>31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2">
      <c r="A27" t="s">
        <v>36</v>
      </c>
      <c r="B27">
        <v>0.38439999999999985</v>
      </c>
      <c r="C27">
        <v>1</v>
      </c>
      <c r="D27">
        <v>0.38439999999999985</v>
      </c>
      <c r="E27">
        <v>15.028940554217716</v>
      </c>
      <c r="F27">
        <v>2.5831490667381751E-4</v>
      </c>
      <c r="G27">
        <v>3.9958871259107291</v>
      </c>
    </row>
    <row r="28" spans="1:7" x14ac:dyDescent="0.2">
      <c r="A28" t="s">
        <v>37</v>
      </c>
      <c r="B28">
        <v>1.5857937500000001</v>
      </c>
      <c r="C28">
        <v>62</v>
      </c>
      <c r="D28">
        <v>2.5577318548387098E-2</v>
      </c>
    </row>
    <row r="30" spans="1:7" ht="16" thickBot="1" x14ac:dyDescent="0.25">
      <c r="A30" s="2" t="s">
        <v>38</v>
      </c>
      <c r="B30" s="2">
        <v>1.97019375</v>
      </c>
      <c r="C30" s="2">
        <v>63</v>
      </c>
      <c r="D30" s="2"/>
      <c r="E30" s="2"/>
      <c r="F30" s="2"/>
      <c r="G30" s="2"/>
    </row>
    <row r="33" spans="1:7" x14ac:dyDescent="0.2">
      <c r="A33" t="s">
        <v>19</v>
      </c>
    </row>
    <row r="34" spans="1:7" x14ac:dyDescent="0.2">
      <c r="A34" t="s">
        <v>16</v>
      </c>
    </row>
    <row r="35" spans="1:7" ht="16" thickBot="1" x14ac:dyDescent="0.25">
      <c r="A35" t="s">
        <v>20</v>
      </c>
    </row>
    <row r="36" spans="1:7" x14ac:dyDescent="0.2">
      <c r="A36" s="3" t="s">
        <v>21</v>
      </c>
      <c r="B36" s="3" t="s">
        <v>22</v>
      </c>
      <c r="C36" s="3" t="s">
        <v>23</v>
      </c>
      <c r="D36" s="3" t="s">
        <v>24</v>
      </c>
      <c r="E36" s="3" t="s">
        <v>25</v>
      </c>
    </row>
    <row r="37" spans="1:7" x14ac:dyDescent="0.2">
      <c r="A37" t="s">
        <v>26</v>
      </c>
      <c r="B37">
        <v>32</v>
      </c>
      <c r="C37">
        <v>25.71</v>
      </c>
      <c r="D37">
        <v>0.80343750000000003</v>
      </c>
      <c r="E37">
        <v>2.7616834677419339E-2</v>
      </c>
    </row>
    <row r="38" spans="1:7" ht="16" thickBot="1" x14ac:dyDescent="0.25">
      <c r="A38" s="2" t="s">
        <v>27</v>
      </c>
      <c r="B38" s="2">
        <v>32</v>
      </c>
      <c r="C38" s="2">
        <v>23.229999999999993</v>
      </c>
      <c r="D38" s="2">
        <v>0.72593749999999979</v>
      </c>
      <c r="E38" s="2">
        <v>1.0289415322580842E-2</v>
      </c>
    </row>
    <row r="41" spans="1:7" ht="16" thickBot="1" x14ac:dyDescent="0.25">
      <c r="A41" t="s">
        <v>28</v>
      </c>
    </row>
    <row r="42" spans="1:7" x14ac:dyDescent="0.2">
      <c r="A42" s="3" t="s">
        <v>29</v>
      </c>
      <c r="B42" s="3" t="s">
        <v>30</v>
      </c>
      <c r="C42" s="3" t="s">
        <v>31</v>
      </c>
      <c r="D42" s="3" t="s">
        <v>32</v>
      </c>
      <c r="E42" s="3" t="s">
        <v>33</v>
      </c>
      <c r="F42" s="3" t="s">
        <v>34</v>
      </c>
      <c r="G42" s="3" t="s">
        <v>35</v>
      </c>
    </row>
    <row r="43" spans="1:7" x14ac:dyDescent="0.2">
      <c r="A43" t="s">
        <v>36</v>
      </c>
      <c r="B43">
        <v>9.6099999999999852E-2</v>
      </c>
      <c r="C43">
        <v>1</v>
      </c>
      <c r="D43">
        <v>9.6099999999999852E-2</v>
      </c>
      <c r="E43">
        <v>5.0704039571310719</v>
      </c>
      <c r="F43">
        <v>2.7890242182230622E-2</v>
      </c>
      <c r="G43">
        <v>3.9958871259107291</v>
      </c>
    </row>
    <row r="44" spans="1:7" x14ac:dyDescent="0.2">
      <c r="A44" t="s">
        <v>37</v>
      </c>
      <c r="B44">
        <v>1.17509375</v>
      </c>
      <c r="C44">
        <v>62</v>
      </c>
      <c r="D44">
        <v>1.8953125000000001E-2</v>
      </c>
    </row>
    <row r="46" spans="1:7" ht="16" thickBot="1" x14ac:dyDescent="0.25">
      <c r="A46" s="2" t="s">
        <v>38</v>
      </c>
      <c r="B46" s="2">
        <v>1.2711937499999999</v>
      </c>
      <c r="C46" s="2">
        <v>63</v>
      </c>
      <c r="D46" s="2"/>
      <c r="E46" s="2"/>
      <c r="F46" s="2"/>
      <c r="G46" s="2"/>
    </row>
    <row r="49" spans="1:7" x14ac:dyDescent="0.2">
      <c r="A49" t="s">
        <v>19</v>
      </c>
    </row>
    <row r="50" spans="1:7" x14ac:dyDescent="0.2">
      <c r="A50" t="s">
        <v>17</v>
      </c>
    </row>
    <row r="51" spans="1:7" ht="16" thickBot="1" x14ac:dyDescent="0.25">
      <c r="A51" t="s">
        <v>20</v>
      </c>
    </row>
    <row r="52" spans="1:7" x14ac:dyDescent="0.2">
      <c r="A52" s="3" t="s">
        <v>21</v>
      </c>
      <c r="B52" s="3" t="s">
        <v>22</v>
      </c>
      <c r="C52" s="3" t="s">
        <v>23</v>
      </c>
      <c r="D52" s="3" t="s">
        <v>24</v>
      </c>
      <c r="E52" s="3" t="s">
        <v>25</v>
      </c>
    </row>
    <row r="53" spans="1:7" x14ac:dyDescent="0.2">
      <c r="A53" t="s">
        <v>26</v>
      </c>
      <c r="B53">
        <v>29</v>
      </c>
      <c r="C53">
        <v>30.049999999999994</v>
      </c>
      <c r="D53">
        <v>1.0362068965517239</v>
      </c>
      <c r="E53">
        <v>1.2767241379310892E-2</v>
      </c>
    </row>
    <row r="54" spans="1:7" ht="16" thickBot="1" x14ac:dyDescent="0.25">
      <c r="A54" s="2" t="s">
        <v>27</v>
      </c>
      <c r="B54" s="2">
        <v>29</v>
      </c>
      <c r="C54" s="2">
        <v>36.86</v>
      </c>
      <c r="D54" s="2">
        <v>1.2710344827586206</v>
      </c>
      <c r="E54" s="2">
        <v>1.1295320197044335E-2</v>
      </c>
    </row>
    <row r="57" spans="1:7" ht="16" thickBot="1" x14ac:dyDescent="0.25">
      <c r="A57" t="s">
        <v>28</v>
      </c>
    </row>
    <row r="58" spans="1:7" x14ac:dyDescent="0.2">
      <c r="A58" s="3" t="s">
        <v>29</v>
      </c>
      <c r="B58" s="3" t="s">
        <v>30</v>
      </c>
      <c r="C58" s="3" t="s">
        <v>31</v>
      </c>
      <c r="D58" s="3" t="s">
        <v>32</v>
      </c>
      <c r="E58" s="3" t="s">
        <v>33</v>
      </c>
      <c r="F58" s="3" t="s">
        <v>34</v>
      </c>
      <c r="G58" s="3" t="s">
        <v>35</v>
      </c>
    </row>
    <row r="59" spans="1:7" x14ac:dyDescent="0.2">
      <c r="A59" t="s">
        <v>36</v>
      </c>
      <c r="B59">
        <v>0.79958793103448345</v>
      </c>
      <c r="C59">
        <v>1</v>
      </c>
      <c r="D59">
        <v>0.79958793103448345</v>
      </c>
      <c r="E59">
        <v>66.459086535508916</v>
      </c>
      <c r="F59">
        <v>4.3454937489785838E-11</v>
      </c>
      <c r="G59">
        <v>4.0129733776501437</v>
      </c>
    </row>
    <row r="60" spans="1:7" x14ac:dyDescent="0.2">
      <c r="A60" t="s">
        <v>37</v>
      </c>
      <c r="B60">
        <v>0.67375172413793083</v>
      </c>
      <c r="C60">
        <v>56</v>
      </c>
      <c r="D60">
        <v>1.2031280788177336E-2</v>
      </c>
    </row>
    <row r="62" spans="1:7" ht="16" thickBot="1" x14ac:dyDescent="0.25">
      <c r="A62" s="2" t="s">
        <v>38</v>
      </c>
      <c r="B62" s="2">
        <v>1.4733396551724143</v>
      </c>
      <c r="C62" s="2">
        <v>57</v>
      </c>
      <c r="D62" s="2"/>
      <c r="E62" s="2"/>
      <c r="F62" s="2"/>
      <c r="G62" s="2"/>
    </row>
    <row r="65" spans="1:7" x14ac:dyDescent="0.2">
      <c r="A65" t="s">
        <v>19</v>
      </c>
    </row>
    <row r="66" spans="1:7" x14ac:dyDescent="0.2">
      <c r="A66" t="s">
        <v>18</v>
      </c>
    </row>
    <row r="67" spans="1:7" ht="16" thickBot="1" x14ac:dyDescent="0.25">
      <c r="A67" t="s">
        <v>20</v>
      </c>
    </row>
    <row r="68" spans="1:7" x14ac:dyDescent="0.2">
      <c r="A68" s="3" t="s">
        <v>21</v>
      </c>
      <c r="B68" s="3" t="s">
        <v>22</v>
      </c>
      <c r="C68" s="3" t="s">
        <v>23</v>
      </c>
      <c r="D68" s="3" t="s">
        <v>24</v>
      </c>
      <c r="E68" s="3" t="s">
        <v>25</v>
      </c>
    </row>
    <row r="69" spans="1:7" x14ac:dyDescent="0.2">
      <c r="A69" t="s">
        <v>26</v>
      </c>
      <c r="B69">
        <v>29</v>
      </c>
      <c r="C69">
        <v>31.09</v>
      </c>
      <c r="D69">
        <v>1.0720689655172413</v>
      </c>
      <c r="E69">
        <v>1.2474137931034943E-2</v>
      </c>
    </row>
    <row r="70" spans="1:7" ht="16" thickBot="1" x14ac:dyDescent="0.25">
      <c r="A70" s="2" t="s">
        <v>27</v>
      </c>
      <c r="B70" s="2">
        <v>29</v>
      </c>
      <c r="C70" s="2">
        <v>28.07</v>
      </c>
      <c r="D70" s="2">
        <v>0.96793103448275863</v>
      </c>
      <c r="E70" s="2">
        <v>1.7538423645320149E-2</v>
      </c>
    </row>
    <row r="73" spans="1:7" ht="16" thickBot="1" x14ac:dyDescent="0.25">
      <c r="A73" t="s">
        <v>28</v>
      </c>
    </row>
    <row r="74" spans="1:7" x14ac:dyDescent="0.2">
      <c r="A74" s="3" t="s">
        <v>29</v>
      </c>
      <c r="B74" s="3" t="s">
        <v>30</v>
      </c>
      <c r="C74" s="3" t="s">
        <v>31</v>
      </c>
      <c r="D74" s="3" t="s">
        <v>32</v>
      </c>
      <c r="E74" s="3" t="s">
        <v>33</v>
      </c>
      <c r="F74" s="3" t="s">
        <v>34</v>
      </c>
      <c r="G74" s="3" t="s">
        <v>35</v>
      </c>
    </row>
    <row r="75" spans="1:7" x14ac:dyDescent="0.2">
      <c r="A75" t="s">
        <v>36</v>
      </c>
      <c r="B75">
        <v>0.15724827586206924</v>
      </c>
      <c r="C75">
        <v>1</v>
      </c>
      <c r="D75">
        <v>0.15724827586206924</v>
      </c>
      <c r="E75">
        <v>10.478830703071806</v>
      </c>
      <c r="F75">
        <v>2.0306409694752633E-3</v>
      </c>
      <c r="G75">
        <v>4.0129733776501437</v>
      </c>
    </row>
    <row r="76" spans="1:7" x14ac:dyDescent="0.2">
      <c r="A76" t="s">
        <v>37</v>
      </c>
      <c r="B76">
        <v>0.8403517241379308</v>
      </c>
      <c r="C76">
        <v>56</v>
      </c>
      <c r="D76">
        <v>1.5006280788177336E-2</v>
      </c>
    </row>
    <row r="78" spans="1:7" ht="16" thickBot="1" x14ac:dyDescent="0.25">
      <c r="A78" s="2" t="s">
        <v>38</v>
      </c>
      <c r="B78" s="2">
        <v>0.99760000000000004</v>
      </c>
      <c r="C78" s="2">
        <v>57</v>
      </c>
      <c r="D78" s="2"/>
      <c r="E78" s="2"/>
      <c r="F78" s="2"/>
      <c r="G78" s="2"/>
    </row>
    <row r="83" customFormat="1" x14ac:dyDescent="0.2"/>
    <row r="84" customFormat="1" x14ac:dyDescent="0.2"/>
    <row r="85" customFormat="1" x14ac:dyDescent="0.2"/>
    <row r="86" customFormat="1" x14ac:dyDescent="0.2"/>
    <row r="88" customFormat="1" x14ac:dyDescent="0.2"/>
    <row r="93" customFormat="1" x14ac:dyDescent="0.2"/>
    <row r="94" customFormat="1" x14ac:dyDescent="0.2"/>
    <row r="96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9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426E-AC6C-A047-A728-F5F77AAA6694}">
  <dimension ref="B2:D10"/>
  <sheetViews>
    <sheetView workbookViewId="0"/>
  </sheetViews>
  <sheetFormatPr baseColWidth="10" defaultRowHeight="15" x14ac:dyDescent="0.2"/>
  <sheetData>
    <row r="2" spans="2:4" x14ac:dyDescent="0.2">
      <c r="B2" s="12" t="s">
        <v>50</v>
      </c>
    </row>
    <row r="3" spans="2:4" x14ac:dyDescent="0.2">
      <c r="B3" s="13" t="s">
        <v>51</v>
      </c>
    </row>
    <row r="4" spans="2:4" x14ac:dyDescent="0.2">
      <c r="B4" s="13"/>
    </row>
    <row r="6" spans="2:4" x14ac:dyDescent="0.2">
      <c r="C6" t="s">
        <v>52</v>
      </c>
      <c r="D6" t="s">
        <v>53</v>
      </c>
    </row>
    <row r="7" spans="2:4" x14ac:dyDescent="0.2">
      <c r="C7" s="5" t="s">
        <v>48</v>
      </c>
      <c r="D7" t="s">
        <v>42</v>
      </c>
    </row>
    <row r="8" spans="2:4" x14ac:dyDescent="0.2">
      <c r="C8" s="5"/>
      <c r="D8" t="s">
        <v>43</v>
      </c>
    </row>
    <row r="9" spans="2:4" x14ac:dyDescent="0.2">
      <c r="C9" s="5"/>
      <c r="D9" t="s">
        <v>44</v>
      </c>
    </row>
    <row r="10" spans="2:4" x14ac:dyDescent="0.2">
      <c r="C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anova for length</vt:lpstr>
      <vt:lpstr>Sheet3</vt:lpstr>
      <vt:lpstr>length cretion 2</vt:lpstr>
      <vt:lpstr>length</vt:lpstr>
      <vt:lpstr>Anova for width</vt:lpstr>
      <vt:lpstr>width</vt:lpstr>
      <vt:lpstr>Width criterion 2</vt:lpstr>
      <vt:lpstr>Transformed Data</vt:lpstr>
      <vt:lpstr>width - criterion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paradise</dc:creator>
  <cp:lastModifiedBy>Microsoft Office User</cp:lastModifiedBy>
  <dcterms:created xsi:type="dcterms:W3CDTF">2020-10-08T19:21:32Z</dcterms:created>
  <dcterms:modified xsi:type="dcterms:W3CDTF">2023-05-21T17:32:49Z</dcterms:modified>
</cp:coreProperties>
</file>