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bookViews>
    <workbookView xWindow="34455" yWindow="7590" windowWidth="23250" windowHeight="12450"/>
  </bookViews>
  <sheets>
    <sheet name="Que es" sheetId="38" r:id="rId1"/>
    <sheet name="En que la aplico" sheetId="37" r:id="rId2"/>
    <sheet name="Cinta programador" sheetId="39" r:id="rId3"/>
    <sheet name="Habilitar Macros" sheetId="40" r:id="rId4"/>
    <sheet name="BASE" sheetId="10" r:id="rId5"/>
    <sheet name="Macro simple(Una accion por mac" sheetId="41" r:id="rId6"/>
    <sheet name="Macro Limpiar Segmentadores" sheetId="57" r:id="rId7"/>
    <sheet name="Macro Copiar y Borrar" sheetId="42" r:id="rId8"/>
    <sheet name="Macro Para formulario" sheetId="43" r:id="rId9"/>
    <sheet name="Base del formulario" sheetId="44" r:id="rId10"/>
    <sheet name="Macro referencias relativas" sheetId="58" r:id="rId11"/>
    <sheet name="Guardar el archivo" sheetId="45" r:id="rId12"/>
    <sheet name="Funciones financiera" sheetId="46" r:id="rId13"/>
    <sheet name="Valor Futuro(VF)" sheetId="34" r:id="rId14"/>
    <sheet name="Pago" sheetId="50" r:id="rId15"/>
    <sheet name="Tasa" sheetId="51" r:id="rId16"/>
    <sheet name="Numero de periodos(NPER)" sheetId="52" r:id="rId17"/>
    <sheet name="Valor actual(VA)" sheetId="55" r:id="rId18"/>
    <sheet name="Tasa interna de retorno(TIR)" sheetId="56" r:id="rId19"/>
    <sheet name="Ejecicio Formulas financieras" sheetId="49" r:id="rId20"/>
  </sheets>
  <definedNames>
    <definedName name="_xlnm._FilterDatabase" localSheetId="4" hidden="1">BASE!$A$1:$R$1</definedName>
    <definedName name="Cantidad">#REF!</definedName>
    <definedName name="Mes">#REF!</definedName>
    <definedName name="Sales">#REF!</definedName>
    <definedName name="SegmentaciónDeDatos_Categoría_Producto">#N/A</definedName>
    <definedName name="SegmentaciónDeDatos_Cliente_Frecuente">#N/A</definedName>
    <definedName name="SegmentaciónDeDatos_Método_de_Pago">#N/A</definedName>
    <definedName name="SegmentaciónDeDatos_Producto">#N/A</definedName>
    <definedName name="SegmentaciónDeDatos_Región">#N/A</definedName>
    <definedName name="SegmentaciónDeDatos_Vendedor">#N/A</definedName>
    <definedName name="Tipo">#REF!</definedName>
    <definedName name="Vendedor">#REF!</definedName>
  </definedNames>
  <calcPr calcId="152511"/>
  <pivotCaches>
    <pivotCache cacheId="0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5" l="1"/>
  <c r="I14" i="56" l="1"/>
  <c r="B11" i="55"/>
  <c r="R2" i="10" a="1"/>
  <c r="R151" i="10" l="1"/>
  <c r="R131" i="10"/>
  <c r="R111" i="10"/>
  <c r="R91" i="10"/>
  <c r="R71" i="10"/>
  <c r="R51" i="10"/>
  <c r="R31" i="10"/>
  <c r="R11" i="10"/>
  <c r="R150" i="10"/>
  <c r="R130" i="10"/>
  <c r="R110" i="10"/>
  <c r="R90" i="10"/>
  <c r="R70" i="10"/>
  <c r="R50" i="10"/>
  <c r="R30" i="10"/>
  <c r="R10" i="10"/>
  <c r="R149" i="10"/>
  <c r="R129" i="10"/>
  <c r="R109" i="10"/>
  <c r="R89" i="10"/>
  <c r="R69" i="10"/>
  <c r="R49" i="10"/>
  <c r="R29" i="10"/>
  <c r="R9" i="10"/>
  <c r="R148" i="10"/>
  <c r="R128" i="10"/>
  <c r="R108" i="10"/>
  <c r="R88" i="10"/>
  <c r="R68" i="10"/>
  <c r="R48" i="10"/>
  <c r="R28" i="10"/>
  <c r="R8" i="10"/>
  <c r="R81" i="10"/>
  <c r="R120" i="10"/>
  <c r="R119" i="10"/>
  <c r="R57" i="10"/>
  <c r="R96" i="10"/>
  <c r="R15" i="10"/>
  <c r="R114" i="10"/>
  <c r="R132" i="10"/>
  <c r="R12" i="10"/>
  <c r="R147" i="10"/>
  <c r="R127" i="10"/>
  <c r="R107" i="10"/>
  <c r="R87" i="10"/>
  <c r="R67" i="10"/>
  <c r="R47" i="10"/>
  <c r="R27" i="10"/>
  <c r="R7" i="10"/>
  <c r="R146" i="10"/>
  <c r="R126" i="10"/>
  <c r="R106" i="10"/>
  <c r="R86" i="10"/>
  <c r="R66" i="10"/>
  <c r="R46" i="10"/>
  <c r="R26" i="10"/>
  <c r="R6" i="10"/>
  <c r="R5" i="10"/>
  <c r="R104" i="10"/>
  <c r="R44" i="10"/>
  <c r="R143" i="10"/>
  <c r="R103" i="10"/>
  <c r="R43" i="10"/>
  <c r="R102" i="10"/>
  <c r="R42" i="10"/>
  <c r="R121" i="10"/>
  <c r="R61" i="10"/>
  <c r="R100" i="10"/>
  <c r="R20" i="10"/>
  <c r="R79" i="10"/>
  <c r="R19" i="10"/>
  <c r="R37" i="10"/>
  <c r="R136" i="10"/>
  <c r="R75" i="10"/>
  <c r="R94" i="10"/>
  <c r="R33" i="10"/>
  <c r="R112" i="10"/>
  <c r="R145" i="10"/>
  <c r="R125" i="10"/>
  <c r="R105" i="10"/>
  <c r="R85" i="10"/>
  <c r="R65" i="10"/>
  <c r="R45" i="10"/>
  <c r="R25" i="10"/>
  <c r="R64" i="10"/>
  <c r="R4" i="10"/>
  <c r="R123" i="10"/>
  <c r="R63" i="10"/>
  <c r="R23" i="10"/>
  <c r="R62" i="10"/>
  <c r="R22" i="10"/>
  <c r="R101" i="10"/>
  <c r="R21" i="10"/>
  <c r="R40" i="10"/>
  <c r="R139" i="10"/>
  <c r="R39" i="10"/>
  <c r="R116" i="10"/>
  <c r="R16" i="10"/>
  <c r="R55" i="10"/>
  <c r="R34" i="10"/>
  <c r="R13" i="10"/>
  <c r="R144" i="10"/>
  <c r="R124" i="10"/>
  <c r="R84" i="10"/>
  <c r="R24" i="10"/>
  <c r="R83" i="10"/>
  <c r="R3" i="10"/>
  <c r="R82" i="10"/>
  <c r="R141" i="10"/>
  <c r="R41" i="10"/>
  <c r="R60" i="10"/>
  <c r="R99" i="10"/>
  <c r="R77" i="10"/>
  <c r="R56" i="10"/>
  <c r="R95" i="10"/>
  <c r="R133" i="10"/>
  <c r="R53" i="10"/>
  <c r="R72" i="10"/>
  <c r="R142" i="10"/>
  <c r="R122" i="10"/>
  <c r="R80" i="10"/>
  <c r="R59" i="10"/>
  <c r="R97" i="10"/>
  <c r="R76" i="10"/>
  <c r="R115" i="10"/>
  <c r="R14" i="10"/>
  <c r="R113" i="10"/>
  <c r="R52" i="10"/>
  <c r="R140" i="10"/>
  <c r="R35" i="10"/>
  <c r="R54" i="10"/>
  <c r="R73" i="10"/>
  <c r="R92" i="10"/>
  <c r="R138" i="10"/>
  <c r="R118" i="10"/>
  <c r="R98" i="10"/>
  <c r="R78" i="10"/>
  <c r="R58" i="10"/>
  <c r="R38" i="10"/>
  <c r="R18" i="10"/>
  <c r="R137" i="10"/>
  <c r="R117" i="10"/>
  <c r="R17" i="10"/>
  <c r="R36" i="10"/>
  <c r="R135" i="10"/>
  <c r="R74" i="10"/>
  <c r="R93" i="10"/>
  <c r="R2" i="10"/>
  <c r="L5" i="34" s="1"/>
  <c r="R134" i="10"/>
  <c r="R32" i="10"/>
</calcChain>
</file>

<file path=xl/connections.xml><?xml version="1.0" encoding="utf-8"?>
<connections xmlns="http://schemas.openxmlformats.org/spreadsheetml/2006/main">
  <connection id="1" keepAlive="1" name="Consulta - goodreads_reviews" description="Conexión a la consulta 'goodreads_reviews' en el libro." type="5" refreshedVersion="8" background="1" saveData="1">
    <dbPr connection="Provider=Microsoft.Mashup.OleDb.1;Data Source=$Workbook$;Location=goodreads_reviews;Extended Properties=&quot;&quot;" command="SELECT * FROM [goodreads_reviews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<sst xmlns="http://schemas.openxmlformats.org/spreadsheetml/2006/main" count="1144" uniqueCount="101">
  <si>
    <t>ID Venta</t>
  </si>
  <si>
    <t>Vendedor</t>
  </si>
  <si>
    <t>Región</t>
  </si>
  <si>
    <t>Producto</t>
  </si>
  <si>
    <t>Cantidad</t>
  </si>
  <si>
    <t>Precio Unitario</t>
  </si>
  <si>
    <t>Descuento (%)</t>
  </si>
  <si>
    <t>Mes</t>
  </si>
  <si>
    <t>Año</t>
  </si>
  <si>
    <t>Objetivo Mensual</t>
  </si>
  <si>
    <t>Cliente Frecuente</t>
  </si>
  <si>
    <t>Método de Pago</t>
  </si>
  <si>
    <t>Categoría Producto</t>
  </si>
  <si>
    <t>Stock Inicial</t>
  </si>
  <si>
    <t>Stock Final</t>
  </si>
  <si>
    <t>Total Bruto</t>
  </si>
  <si>
    <t>Descuento Aplicado</t>
  </si>
  <si>
    <t>Total Venta</t>
  </si>
  <si>
    <t>Ana</t>
  </si>
  <si>
    <t>Sur</t>
  </si>
  <si>
    <t>A</t>
  </si>
  <si>
    <t>Febrero</t>
  </si>
  <si>
    <t>Sí</t>
  </si>
  <si>
    <t>Transferencia</t>
  </si>
  <si>
    <t>Tecnología</t>
  </si>
  <si>
    <t>Carlos</t>
  </si>
  <si>
    <t>Norte</t>
  </si>
  <si>
    <t>D</t>
  </si>
  <si>
    <t>Marzo</t>
  </si>
  <si>
    <t>Tarjeta</t>
  </si>
  <si>
    <t>Hogar</t>
  </si>
  <si>
    <t>Este</t>
  </si>
  <si>
    <t>Mayo</t>
  </si>
  <si>
    <t>Efectivo</t>
  </si>
  <si>
    <t>María</t>
  </si>
  <si>
    <t>Abril</t>
  </si>
  <si>
    <t>No</t>
  </si>
  <si>
    <t>Oficina</t>
  </si>
  <si>
    <t>Lucía</t>
  </si>
  <si>
    <t>Oeste</t>
  </si>
  <si>
    <t>C</t>
  </si>
  <si>
    <t>Enero</t>
  </si>
  <si>
    <t>B</t>
  </si>
  <si>
    <t>Luis</t>
  </si>
  <si>
    <r>
      <t xml:space="preserve">Tu empresa planea </t>
    </r>
    <r>
      <rPr>
        <b/>
        <sz val="11"/>
        <color theme="1"/>
        <rFont val="Aptos Narrow"/>
        <family val="2"/>
        <scheme val="minor"/>
      </rPr>
      <t>invertir las ganancias obtenidas</t>
    </r>
    <r>
      <rPr>
        <sz val="11"/>
        <color theme="1"/>
        <rFont val="Aptos Narrow"/>
        <family val="2"/>
        <scheme val="minor"/>
      </rPr>
      <t xml:space="preserve"> de cada venta (columna </t>
    </r>
    <r>
      <rPr>
        <sz val="10"/>
        <color theme="1"/>
        <rFont val="Arial Unicode MS"/>
      </rPr>
      <t>Total Venta</t>
    </r>
    <r>
      <rPr>
        <sz val="11"/>
        <color theme="1"/>
        <rFont val="Aptos Narrow"/>
        <family val="2"/>
        <scheme val="minor"/>
      </rPr>
      <t>) durante un plazo definido, con una tasa fija mensual, y desea calcular distintos escenarios financieros.</t>
    </r>
  </si>
  <si>
    <t>Contexto:</t>
  </si>
  <si>
    <r>
      <t xml:space="preserve">Si cada </t>
    </r>
    <r>
      <rPr>
        <sz val="10"/>
        <color theme="1"/>
        <rFont val="Arial Unicode MS"/>
      </rPr>
      <t>Total Venta</t>
    </r>
    <r>
      <rPr>
        <sz val="11"/>
        <color theme="1"/>
        <rFont val="Aptos Narrow"/>
        <family val="2"/>
        <scheme val="minor"/>
      </rPr>
      <t xml:space="preserve"> se reinvierte durante 12 meses a una tasa mensual del 2%, ¿cuál será el valor futuro?</t>
    </r>
  </si>
  <si>
    <t>Pregunta:</t>
  </si>
  <si>
    <r>
      <t>Si quiero financiar el valor total de la venta (</t>
    </r>
    <r>
      <rPr>
        <sz val="10"/>
        <color theme="1"/>
        <rFont val="Arial Unicode MS"/>
      </rPr>
      <t>Total Venta</t>
    </r>
    <r>
      <rPr>
        <sz val="11"/>
        <color theme="1"/>
        <rFont val="Aptos Narrow"/>
        <family val="2"/>
        <scheme val="minor"/>
      </rPr>
      <t>) en 12 meses con una tasa del 3%, ¿cuánto debo pagar por mes?</t>
    </r>
  </si>
  <si>
    <r>
      <t>Parte C: Cálculo de la Tasa de Interés (</t>
    </r>
    <r>
      <rPr>
        <b/>
        <sz val="10"/>
        <color theme="1"/>
        <rFont val="Arial Unicode MS"/>
      </rPr>
      <t>TASA</t>
    </r>
    <r>
      <rPr>
        <b/>
        <sz val="13.5"/>
        <color theme="1"/>
        <rFont val="Aptos Narrow"/>
        <family val="2"/>
        <scheme val="minor"/>
      </rPr>
      <t>)</t>
    </r>
  </si>
  <si>
    <r>
      <t xml:space="preserve">Si el cliente paga </t>
    </r>
    <r>
      <rPr>
        <b/>
        <sz val="11"/>
        <color theme="1"/>
        <rFont val="Aptos Narrow"/>
        <family val="2"/>
        <scheme val="minor"/>
      </rPr>
      <t>$3.000 por mes</t>
    </r>
    <r>
      <rPr>
        <sz val="11"/>
        <color theme="1"/>
        <rFont val="Aptos Narrow"/>
        <family val="2"/>
        <scheme val="minor"/>
      </rPr>
      <t xml:space="preserve"> a una </t>
    </r>
    <r>
      <rPr>
        <b/>
        <sz val="11"/>
        <color theme="1"/>
        <rFont val="Aptos Narrow"/>
        <family val="2"/>
        <scheme val="minor"/>
      </rPr>
      <t>tasa del 4% mensual</t>
    </r>
    <r>
      <rPr>
        <sz val="11"/>
        <color theme="1"/>
        <rFont val="Aptos Narrow"/>
        <family val="2"/>
        <scheme val="minor"/>
      </rPr>
      <t xml:space="preserve"> para cubrir una deuda de </t>
    </r>
    <r>
      <rPr>
        <b/>
        <sz val="11"/>
        <color theme="1"/>
        <rFont val="Aptos Narrow"/>
        <family val="2"/>
        <scheme val="minor"/>
      </rPr>
      <t>$15.000</t>
    </r>
    <r>
      <rPr>
        <sz val="11"/>
        <color theme="1"/>
        <rFont val="Aptos Narrow"/>
        <family val="2"/>
        <scheme val="minor"/>
      </rPr>
      <t>, ¿en cuántos meses se completará el pago?</t>
    </r>
  </si>
  <si>
    <r>
      <t xml:space="preserve">Si el cliente devuelve </t>
    </r>
    <r>
      <rPr>
        <b/>
        <sz val="11"/>
        <color theme="1"/>
        <rFont val="Aptos Narrow"/>
        <family val="2"/>
        <scheme val="minor"/>
      </rPr>
      <t>$2.000 por mes</t>
    </r>
    <r>
      <rPr>
        <sz val="11"/>
        <color theme="1"/>
        <rFont val="Aptos Narrow"/>
        <family val="2"/>
        <scheme val="minor"/>
      </rPr>
      <t xml:space="preserve"> durante </t>
    </r>
    <r>
      <rPr>
        <b/>
        <sz val="11"/>
        <color theme="1"/>
        <rFont val="Aptos Narrow"/>
        <family val="2"/>
        <scheme val="minor"/>
      </rPr>
      <t>12 meses</t>
    </r>
    <r>
      <rPr>
        <sz val="11"/>
        <color theme="1"/>
        <rFont val="Aptos Narrow"/>
        <family val="2"/>
        <scheme val="minor"/>
      </rPr>
      <t xml:space="preserve"> para pagar una deuda de </t>
    </r>
    <r>
      <rPr>
        <b/>
        <sz val="11"/>
        <color theme="1"/>
        <rFont val="Aptos Narrow"/>
        <family val="2"/>
        <scheme val="minor"/>
      </rPr>
      <t>$20.000</t>
    </r>
    <r>
      <rPr>
        <sz val="11"/>
        <color theme="1"/>
        <rFont val="Aptos Narrow"/>
        <family val="2"/>
        <scheme val="minor"/>
      </rPr>
      <t>, ¿cuál fue la tasa de interés mensual aplicada?</t>
    </r>
  </si>
  <si>
    <t>Objetivo:</t>
  </si>
  <si>
    <r>
      <t xml:space="preserve">Aplicar las funciones financieras </t>
    </r>
    <r>
      <rPr>
        <sz val="10"/>
        <color theme="1"/>
        <rFont val="Arial Unicode MS"/>
      </rPr>
      <t>PAGO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NPER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TASA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VF</t>
    </r>
    <r>
      <rPr>
        <sz val="11"/>
        <color theme="1"/>
        <rFont val="Aptos Narrow"/>
        <family val="2"/>
        <scheme val="minor"/>
      </rPr>
      <t xml:space="preserve"> en un mismo caso, entendiendo cómo interactúan entre sí.</t>
    </r>
  </si>
  <si>
    <t xml:space="preserve">EJERCICIO </t>
  </si>
  <si>
    <r>
      <t xml:space="preserve">Una empresa ofrece un producto con un valor de </t>
    </r>
    <r>
      <rPr>
        <b/>
        <sz val="11"/>
        <color theme="1"/>
        <rFont val="Aptos Narrow"/>
        <family val="2"/>
        <scheme val="minor"/>
      </rPr>
      <t>$60.000</t>
    </r>
    <r>
      <rPr>
        <sz val="11"/>
        <color theme="1"/>
        <rFont val="Aptos Narrow"/>
        <family val="2"/>
        <scheme val="minor"/>
      </rPr>
      <t xml:space="preserve">. Un cliente desea financiarlo con un plan de pagos mensuales. La empresa ofrece una tasa de interés mensual fija del </t>
    </r>
    <r>
      <rPr>
        <b/>
        <sz val="11"/>
        <color theme="1"/>
        <rFont val="Aptos Narrow"/>
        <family val="2"/>
        <scheme val="minor"/>
      </rPr>
      <t>2,5%</t>
    </r>
    <r>
      <rPr>
        <sz val="11"/>
        <color theme="1"/>
        <rFont val="Aptos Narrow"/>
        <family val="2"/>
        <scheme val="minor"/>
      </rPr>
      <t>.</t>
    </r>
  </si>
  <si>
    <t>El cliente quiere conocer distintas condiciones posibles del plan para tomar una decisión informada.</t>
  </si>
  <si>
    <r>
      <t>1. Calcular la cuota mensual (</t>
    </r>
    <r>
      <rPr>
        <b/>
        <sz val="10"/>
        <color theme="1"/>
        <rFont val="Arial Unicode MS"/>
      </rPr>
      <t>PAGO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</si>
  <si>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el cliente decide pagar el producto en </t>
    </r>
    <r>
      <rPr>
        <b/>
        <sz val="11"/>
        <color theme="1"/>
        <rFont val="Aptos Narrow"/>
        <family val="2"/>
        <scheme val="minor"/>
      </rPr>
      <t>18 meses</t>
    </r>
    <r>
      <rPr>
        <sz val="11"/>
        <color theme="1"/>
        <rFont val="Aptos Narrow"/>
        <family val="2"/>
        <scheme val="minor"/>
      </rPr>
      <t>, ¿cuánto deberá pagar cada mes?</t>
    </r>
  </si>
  <si>
    <r>
      <t>2. Calcular el número de meses necesarios (</t>
    </r>
    <r>
      <rPr>
        <b/>
        <sz val="10"/>
        <color theme="1"/>
        <rFont val="Arial Unicode MS"/>
      </rPr>
      <t>NPER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</si>
  <si>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el cliente puede pagar </t>
    </r>
    <r>
      <rPr>
        <b/>
        <sz val="11"/>
        <color theme="1"/>
        <rFont val="Aptos Narrow"/>
        <family val="2"/>
        <scheme val="minor"/>
      </rPr>
      <t>$4.000 por mes</t>
    </r>
    <r>
      <rPr>
        <sz val="11"/>
        <color theme="1"/>
        <rFont val="Aptos Narrow"/>
        <family val="2"/>
        <scheme val="minor"/>
      </rPr>
      <t>, ¿en cuántos meses terminará de pagar el producto?</t>
    </r>
  </si>
  <si>
    <r>
      <t>3. Calcular la tasa de interés aplicada (</t>
    </r>
    <r>
      <rPr>
        <b/>
        <sz val="10"/>
        <color theme="1"/>
        <rFont val="Arial Unicode MS"/>
      </rPr>
      <t>TASA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</si>
  <si>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el cliente acuerda pagar </t>
    </r>
    <r>
      <rPr>
        <b/>
        <sz val="11"/>
        <color theme="1"/>
        <rFont val="Aptos Narrow"/>
        <family val="2"/>
        <scheme val="minor"/>
      </rPr>
      <t>$3.500 por mes durante 24 meses</t>
    </r>
    <r>
      <rPr>
        <sz val="11"/>
        <color theme="1"/>
        <rFont val="Aptos Narrow"/>
        <family val="2"/>
        <scheme val="minor"/>
      </rPr>
      <t>, ¿cuál es la tasa de interés mensual que se le está cobrando?</t>
    </r>
  </si>
  <si>
    <r>
      <t>4. Calcular el valor futuro de una inversión (</t>
    </r>
    <r>
      <rPr>
        <b/>
        <sz val="10"/>
        <color theme="1"/>
        <rFont val="Arial Unicode MS"/>
      </rPr>
      <t>VF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</si>
  <si>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la empresa reinvierte los $60.000 a una tasa mensual del </t>
    </r>
    <r>
      <rPr>
        <b/>
        <sz val="11"/>
        <color theme="1"/>
        <rFont val="Aptos Narrow"/>
        <family val="2"/>
        <scheme val="minor"/>
      </rPr>
      <t>2,5%</t>
    </r>
    <r>
      <rPr>
        <sz val="11"/>
        <color theme="1"/>
        <rFont val="Aptos Narrow"/>
        <family val="2"/>
        <scheme val="minor"/>
      </rPr>
      <t xml:space="preserve"> durante 12 meses, ¿cuál será el valor futuro de esa inversión?</t>
    </r>
  </si>
  <si>
    <t>BONUS</t>
  </si>
  <si>
    <t>¿Cómo cambia la cuota mensual si la tasa sube al 3,5%? ¿Qué sucede si en lugar de 18 meses se extiende a 30?</t>
  </si>
  <si>
    <t>Total general</t>
  </si>
  <si>
    <t>Etiquetas de columna</t>
  </si>
  <si>
    <t>Suma de Total Venta</t>
  </si>
  <si>
    <t>Macro que actualice todo</t>
  </si>
  <si>
    <t>Macros Para copiar y borrar(Mas de un paso)</t>
  </si>
  <si>
    <t>Con botones de formulario</t>
  </si>
  <si>
    <t>Macro que carga los datos del formulario en una base</t>
  </si>
  <si>
    <t>Nombre</t>
  </si>
  <si>
    <t>Apellido</t>
  </si>
  <si>
    <t>Lugar de procedencia</t>
  </si>
  <si>
    <t>NOMBRE</t>
  </si>
  <si>
    <t>APELLIDO</t>
  </si>
  <si>
    <t>LUGAR DE PROCEDNECIA</t>
  </si>
  <si>
    <r>
      <t>Cálculo del Valor Futuro (</t>
    </r>
    <r>
      <rPr>
        <b/>
        <sz val="10"/>
        <color theme="1"/>
        <rFont val="Arial Unicode MS"/>
      </rPr>
      <t>VF</t>
    </r>
    <r>
      <rPr>
        <b/>
        <sz val="11"/>
        <color theme="1"/>
        <rFont val="Aptos Narrow"/>
        <family val="2"/>
        <scheme val="minor"/>
      </rPr>
      <t>)</t>
    </r>
  </si>
  <si>
    <r>
      <t>Cálculo de la Cuota Mensual (</t>
    </r>
    <r>
      <rPr>
        <b/>
        <sz val="10"/>
        <color theme="1"/>
        <rFont val="Arial Unicode MS"/>
      </rPr>
      <t>PAGO</t>
    </r>
    <r>
      <rPr>
        <b/>
        <sz val="13.5"/>
        <color theme="1"/>
        <rFont val="Aptos Narrow"/>
        <family val="2"/>
        <scheme val="minor"/>
      </rPr>
      <t>)</t>
    </r>
  </si>
  <si>
    <r>
      <t>Cálculo del Plazo (</t>
    </r>
    <r>
      <rPr>
        <b/>
        <sz val="10"/>
        <color theme="1"/>
        <rFont val="Arial Unicode MS"/>
      </rPr>
      <t>NPER</t>
    </r>
    <r>
      <rPr>
        <b/>
        <sz val="13.5"/>
        <color theme="1"/>
        <rFont val="Aptos Narrow"/>
        <family val="2"/>
        <scheme val="minor"/>
      </rPr>
      <t>)</t>
    </r>
  </si>
  <si>
    <t>Respuestas</t>
  </si>
  <si>
    <r>
      <t>Cálculo Valor actual (</t>
    </r>
    <r>
      <rPr>
        <b/>
        <sz val="10"/>
        <color theme="1"/>
        <rFont val="Arial Unicode MS"/>
      </rPr>
      <t>VA</t>
    </r>
    <r>
      <rPr>
        <b/>
        <sz val="13.5"/>
        <color theme="1"/>
        <rFont val="Aptos Narrow"/>
        <family val="2"/>
        <scheme val="minor"/>
      </rPr>
      <t>)</t>
    </r>
  </si>
  <si>
    <t>Cálculo la tasa interna de retorno(TIR)</t>
  </si>
  <si>
    <t>Años</t>
  </si>
  <si>
    <t>Flujos Proyecto A</t>
  </si>
  <si>
    <t>Flujos Proyecto B</t>
  </si>
  <si>
    <t>TIR Proyecto A</t>
  </si>
  <si>
    <t>TIR Proyecto B</t>
  </si>
  <si>
    <t>Inversión Inicial(Periodo cero)</t>
  </si>
  <si>
    <t>Se nos presentan dos proyectos de inversion, en el cual si ivertimos en un proyecto o en otro, tienen distinto desenbolsos inicial y distinto flujo de fondos futuro, en los cuales el desembolso inicial lo haramos tomando un credito en el banco a una tasa del 40% de interes.</t>
  </si>
  <si>
    <t>¿Usando la TIR cual elejimos?</t>
  </si>
  <si>
    <t>Tienes que evaluar una inversión que requiere un pago inicial de $10,000 y generará flujos de efectivo de $2,000 por año durante 5 años, con una tasa de interés del 5%.</t>
  </si>
  <si>
    <t>Formula</t>
  </si>
  <si>
    <t>Calculo erroneo</t>
  </si>
  <si>
    <t>VAN o valor actual neto</t>
  </si>
  <si>
    <t>Que proyecto me paga mas que la tasa</t>
  </si>
  <si>
    <t>Macro que Limpie los segmentadores</t>
  </si>
  <si>
    <t>Macro con referencias relativas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</si>
</sst>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#,##0.00;[Red]\-&quot;$&quot;#,##0.00"/>
    <numFmt numFmtId="165" formatCode="0.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0" fillId="0" borderId="0" xfId="0" applyNumberFormat="1"/>
    <xf numFmtId="164" fontId="0" fillId="3" borderId="0" xfId="0" applyNumberFormat="1" applyFill="1"/>
    <xf numFmtId="0" fontId="1" fillId="0" borderId="0" xfId="0" applyFont="1" applyAlignment="1">
      <alignment horizontal="center"/>
    </xf>
    <xf numFmtId="9" fontId="0" fillId="3" borderId="0" xfId="0" applyNumberFormat="1" applyFill="1"/>
    <xf numFmtId="0" fontId="2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44" fontId="1" fillId="0" borderId="0" xfId="0" applyNumberFormat="1" applyFont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" xfId="0" applyBorder="1"/>
    <xf numFmtId="8" fontId="0" fillId="2" borderId="0" xfId="0" applyNumberFormat="1" applyFill="1"/>
    <xf numFmtId="8" fontId="0" fillId="0" borderId="0" xfId="0" applyNumberFormat="1"/>
    <xf numFmtId="0" fontId="0" fillId="0" borderId="0" xfId="1" applyNumberFormat="1" applyFont="1"/>
    <xf numFmtId="10" fontId="0" fillId="2" borderId="0" xfId="0" applyNumberFormat="1" applyFill="1"/>
    <xf numFmtId="1" fontId="0" fillId="2" borderId="0" xfId="0" applyNumberFormat="1" applyFill="1"/>
    <xf numFmtId="165" fontId="0" fillId="3" borderId="0" xfId="0" applyNumberFormat="1" applyFill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right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8" fontId="0" fillId="3" borderId="0" xfId="0" applyNumberFormat="1" applyFill="1"/>
    <xf numFmtId="8" fontId="0" fillId="4" borderId="0" xfId="0" applyNumberFormat="1" applyFill="1"/>
    <xf numFmtId="0" fontId="1" fillId="2" borderId="1" xfId="0" applyFont="1" applyFill="1" applyBorder="1"/>
    <xf numFmtId="8" fontId="0" fillId="5" borderId="0" xfId="0" applyNumberFormat="1" applyFill="1"/>
    <xf numFmtId="0" fontId="9" fillId="6" borderId="1" xfId="0" applyFont="1" applyFill="1" applyBorder="1" applyAlignment="1">
      <alignment wrapText="1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wrapText="1"/>
    </xf>
  </cellXfs>
  <cellStyles count="4">
    <cellStyle name="Normal" xfId="0" builtinId="0"/>
    <cellStyle name="Normal 2" xfId="2"/>
    <cellStyle name="Normal 3 2" xfId="3"/>
    <cellStyle name="Porcentaje" xfId="1" builtinId="5"/>
  </cellStyles>
  <dxfs count="1">
    <dxf>
      <numFmt numFmtId="34" formatCode="_-&quot;$&quot;\ * #,##0.00_-;\-&quot;$&quot;\ * #,##0.00_-;_-&quot;$&quot;\ * &quot;-&quot;??_-;_-@_-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4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microsoft.com/office/2007/relationships/slicerCache" Target="slicerCaches/slicerCache6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[Clase-7-Para-hacer-.xlsx]Macro simple(Una accion por mac!TablaDinámica1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435004.12852520909</c:v>
                </c:pt>
                <c:pt idx="1">
                  <c:v>555151.53588578233</c:v>
                </c:pt>
                <c:pt idx="2">
                  <c:v>558640.97323190793</c:v>
                </c:pt>
                <c:pt idx="3">
                  <c:v>240113.87226092632</c:v>
                </c:pt>
                <c:pt idx="4">
                  <c:v>69564.801609319242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F5-4CC9-B989-5970245254B8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436033.36555017147</c:v>
                </c:pt>
                <c:pt idx="1">
                  <c:v>307245.87312380847</c:v>
                </c:pt>
                <c:pt idx="2">
                  <c:v>269494.04218503856</c:v>
                </c:pt>
                <c:pt idx="3">
                  <c:v>224461.23779136734</c:v>
                </c:pt>
                <c:pt idx="4">
                  <c:v>303725.10582419403</c:v>
                </c:pt>
              </c:numCache>
            </c:numRef>
          </c:val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740423.25673221238</c:v>
                </c:pt>
                <c:pt idx="1">
                  <c:v>301207.98648844508</c:v>
                </c:pt>
                <c:pt idx="2">
                  <c:v>465215.26929321093</c:v>
                </c:pt>
                <c:pt idx="3">
                  <c:v>404166.30730244936</c:v>
                </c:pt>
                <c:pt idx="4">
                  <c:v>256976.89166155318</c:v>
                </c:pt>
              </c:numCache>
            </c:numRef>
          </c:val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581877.98546777817</c:v>
                </c:pt>
                <c:pt idx="1">
                  <c:v>795792.46239756804</c:v>
                </c:pt>
                <c:pt idx="2">
                  <c:v>318847.5419614531</c:v>
                </c:pt>
                <c:pt idx="3">
                  <c:v>241640.83329565689</c:v>
                </c:pt>
                <c:pt idx="4">
                  <c:v>282160.22752876417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987008"/>
        <c:axId val="1114985376"/>
      </c:barChart>
      <c:catAx>
        <c:axId val="11149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4985376"/>
        <c:crosses val="autoZero"/>
        <c:auto val="1"/>
        <c:lblAlgn val="ctr"/>
        <c:lblOffset val="100"/>
        <c:noMultiLvlLbl val="0"/>
      </c:catAx>
      <c:valAx>
        <c:axId val="11149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498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[Clase-7-Para-hacer-.xlsx]Macro simple(Una accion por mac!TablaDinámica1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D4-49BA-B7B6-6DB5DCE6C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435004.12852520909</c:v>
                </c:pt>
                <c:pt idx="1">
                  <c:v>555151.53588578233</c:v>
                </c:pt>
                <c:pt idx="2">
                  <c:v>558640.97323190793</c:v>
                </c:pt>
                <c:pt idx="3">
                  <c:v>240113.87226092632</c:v>
                </c:pt>
                <c:pt idx="4">
                  <c:v>69564.801609319242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A2-4271-87ED-EC493D2E5E36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436033.36555017147</c:v>
                </c:pt>
                <c:pt idx="1">
                  <c:v>307245.87312380847</c:v>
                </c:pt>
                <c:pt idx="2">
                  <c:v>269494.04218503856</c:v>
                </c:pt>
                <c:pt idx="3">
                  <c:v>224461.23779136734</c:v>
                </c:pt>
                <c:pt idx="4">
                  <c:v>303725.10582419403</c:v>
                </c:pt>
              </c:numCache>
            </c:numRef>
          </c:val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740423.25673221238</c:v>
                </c:pt>
                <c:pt idx="1">
                  <c:v>301207.98648844508</c:v>
                </c:pt>
                <c:pt idx="2">
                  <c:v>465215.26929321093</c:v>
                </c:pt>
                <c:pt idx="3">
                  <c:v>404166.30730244936</c:v>
                </c:pt>
                <c:pt idx="4">
                  <c:v>256976.89166155318</c:v>
                </c:pt>
              </c:numCache>
            </c:numRef>
          </c:val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581877.98546777817</c:v>
                </c:pt>
                <c:pt idx="1">
                  <c:v>795792.46239756804</c:v>
                </c:pt>
                <c:pt idx="2">
                  <c:v>318847.5419614531</c:v>
                </c:pt>
                <c:pt idx="3">
                  <c:v>241640.83329565689</c:v>
                </c:pt>
                <c:pt idx="4">
                  <c:v>282160.22752876417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[Clase-7-Para-hacer-.xlsx]Macro simple(Una accion por mac!TablaDinámica1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</c:pivotFmt>
      <c:pivotFmt>
        <c:idx val="52"/>
        <c:spPr>
          <a:solidFill>
            <a:schemeClr val="accent2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</c:pivotFmt>
      <c:pivotFmt>
        <c:idx val="55"/>
        <c:spPr>
          <a:solidFill>
            <a:schemeClr val="accent2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3"/>
          </a:solidFill>
          <a:ln>
            <a:noFill/>
          </a:ln>
          <a:effectLst/>
        </c:spPr>
      </c:pivotFmt>
      <c:pivotFmt>
        <c:idx val="58"/>
        <c:spPr>
          <a:solidFill>
            <a:schemeClr val="accent3"/>
          </a:solidFill>
          <a:ln>
            <a:noFill/>
          </a:ln>
          <a:effectLst/>
        </c:spPr>
      </c:pivotFmt>
      <c:pivotFmt>
        <c:idx val="59"/>
        <c:spPr>
          <a:solidFill>
            <a:schemeClr val="accent3"/>
          </a:solidFill>
          <a:ln>
            <a:noFill/>
          </a:ln>
          <a:effectLst/>
        </c:spPr>
      </c:pivotFmt>
      <c:pivotFmt>
        <c:idx val="60"/>
        <c:spPr>
          <a:solidFill>
            <a:schemeClr val="accent3"/>
          </a:solidFill>
          <a:ln>
            <a:noFill/>
          </a:ln>
          <a:effectLst/>
        </c:spPr>
      </c:pivotFmt>
      <c:pivotFmt>
        <c:idx val="61"/>
        <c:spPr>
          <a:solidFill>
            <a:schemeClr val="accent3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4"/>
          </a:solidFill>
          <a:ln>
            <a:noFill/>
          </a:ln>
          <a:effectLst/>
        </c:spPr>
      </c:pivotFmt>
      <c:pivotFmt>
        <c:idx val="64"/>
        <c:spPr>
          <a:solidFill>
            <a:schemeClr val="accent4"/>
          </a:solidFill>
          <a:ln>
            <a:noFill/>
          </a:ln>
          <a:effectLst/>
        </c:spPr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accent4"/>
          </a:solidFill>
          <a:ln>
            <a:noFill/>
          </a:ln>
          <a:effectLst/>
        </c:spPr>
      </c:pivotFmt>
      <c:pivotFmt>
        <c:idx val="67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0E6-4F8D-9E47-2AC3222DB324}"/>
              </c:ext>
            </c:extLst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435004.12852520909</c:v>
                </c:pt>
                <c:pt idx="1">
                  <c:v>555151.53588578233</c:v>
                </c:pt>
                <c:pt idx="2">
                  <c:v>558640.97323190793</c:v>
                </c:pt>
                <c:pt idx="3">
                  <c:v>240113.87226092632</c:v>
                </c:pt>
                <c:pt idx="4">
                  <c:v>69564.801609319242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0E6-4F8D-9E47-2AC3222DB324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436033.36555017147</c:v>
                </c:pt>
                <c:pt idx="1">
                  <c:v>307245.87312380847</c:v>
                </c:pt>
                <c:pt idx="2">
                  <c:v>269494.04218503856</c:v>
                </c:pt>
                <c:pt idx="3">
                  <c:v>224461.23779136734</c:v>
                </c:pt>
                <c:pt idx="4">
                  <c:v>303725.10582419403</c:v>
                </c:pt>
              </c:numCache>
            </c:numRef>
          </c:val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740423.25673221238</c:v>
                </c:pt>
                <c:pt idx="1">
                  <c:v>301207.98648844508</c:v>
                </c:pt>
                <c:pt idx="2">
                  <c:v>465215.26929321093</c:v>
                </c:pt>
                <c:pt idx="3">
                  <c:v>404166.30730244936</c:v>
                </c:pt>
                <c:pt idx="4">
                  <c:v>256976.89166155318</c:v>
                </c:pt>
              </c:numCache>
            </c:numRef>
          </c:val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581877.98546777817</c:v>
                </c:pt>
                <c:pt idx="1">
                  <c:v>795792.46239756804</c:v>
                </c:pt>
                <c:pt idx="2">
                  <c:v>318847.5419614531</c:v>
                </c:pt>
                <c:pt idx="3">
                  <c:v>241640.83329565689</c:v>
                </c:pt>
                <c:pt idx="4">
                  <c:v>282160.22752876417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975040"/>
        <c:axId val="1114981024"/>
      </c:areaChart>
      <c:catAx>
        <c:axId val="111497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4981024"/>
        <c:crosses val="autoZero"/>
        <c:auto val="1"/>
        <c:lblAlgn val="ctr"/>
        <c:lblOffset val="100"/>
        <c:noMultiLvlLbl val="0"/>
      </c:catAx>
      <c:valAx>
        <c:axId val="11149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4975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[Clase-7-Para-hacer-.xlsx]Macro simple(Una accion por mac!TablaDinámica1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2"/>
          </a:solidFill>
          <a:ln>
            <a:noFill/>
          </a:ln>
          <a:effectLst/>
        </c:spPr>
      </c:pivotFmt>
      <c:pivotFmt>
        <c:idx val="76"/>
        <c:spPr>
          <a:solidFill>
            <a:schemeClr val="accent2"/>
          </a:solidFill>
          <a:ln>
            <a:noFill/>
          </a:ln>
          <a:effectLst/>
        </c:spPr>
      </c:pivotFmt>
      <c:pivotFmt>
        <c:idx val="77"/>
        <c:spPr>
          <a:solidFill>
            <a:schemeClr val="accent2"/>
          </a:solidFill>
          <a:ln>
            <a:noFill/>
          </a:ln>
          <a:effectLst/>
        </c:spPr>
      </c:pivotFmt>
      <c:pivotFmt>
        <c:idx val="78"/>
        <c:spPr>
          <a:solidFill>
            <a:schemeClr val="accent2"/>
          </a:solidFill>
          <a:ln>
            <a:noFill/>
          </a:ln>
          <a:effectLst/>
        </c:spPr>
      </c:pivotFmt>
      <c:pivotFmt>
        <c:idx val="79"/>
        <c:spPr>
          <a:solidFill>
            <a:schemeClr val="accent2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3"/>
          </a:solidFill>
          <a:ln>
            <a:noFill/>
          </a:ln>
          <a:effectLst/>
        </c:spPr>
      </c:pivotFmt>
      <c:pivotFmt>
        <c:idx val="82"/>
        <c:spPr>
          <a:solidFill>
            <a:schemeClr val="accent3"/>
          </a:solidFill>
          <a:ln>
            <a:noFill/>
          </a:ln>
          <a:effectLst/>
        </c:spPr>
      </c:pivotFmt>
      <c:pivotFmt>
        <c:idx val="83"/>
        <c:spPr>
          <a:solidFill>
            <a:schemeClr val="accent3"/>
          </a:solidFill>
          <a:ln>
            <a:noFill/>
          </a:ln>
          <a:effectLst/>
        </c:spPr>
      </c:pivotFmt>
      <c:pivotFmt>
        <c:idx val="84"/>
        <c:spPr>
          <a:solidFill>
            <a:schemeClr val="accent3"/>
          </a:solidFill>
          <a:ln>
            <a:noFill/>
          </a:ln>
          <a:effectLst/>
        </c:spPr>
      </c:pivotFmt>
      <c:pivotFmt>
        <c:idx val="85"/>
        <c:spPr>
          <a:solidFill>
            <a:schemeClr val="accent3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4"/>
          </a:solidFill>
          <a:ln>
            <a:noFill/>
          </a:ln>
          <a:effectLst/>
        </c:spPr>
      </c:pivotFmt>
      <c:pivotFmt>
        <c:idx val="88"/>
        <c:spPr>
          <a:solidFill>
            <a:schemeClr val="accent4"/>
          </a:solidFill>
          <a:ln>
            <a:noFill/>
          </a:ln>
          <a:effectLst/>
        </c:spPr>
      </c:pivotFmt>
      <c:pivotFmt>
        <c:idx val="89"/>
        <c:spPr>
          <a:solidFill>
            <a:schemeClr val="accent4"/>
          </a:solidFill>
          <a:ln>
            <a:noFill/>
          </a:ln>
          <a:effectLst/>
        </c:spPr>
      </c:pivotFmt>
      <c:pivotFmt>
        <c:idx val="90"/>
        <c:spPr>
          <a:solidFill>
            <a:schemeClr val="accent4"/>
          </a:solidFill>
          <a:ln>
            <a:noFill/>
          </a:ln>
          <a:effectLst/>
        </c:spPr>
      </c:pivotFmt>
      <c:pivotFmt>
        <c:idx val="91"/>
        <c:spPr>
          <a:solidFill>
            <a:schemeClr val="accent4"/>
          </a:solidFill>
          <a:ln>
            <a:noFill/>
          </a:ln>
          <a:effectLst/>
        </c:spPr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6C4-4F32-B973-1DEA6006B87D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435004.12852520909</c:v>
                </c:pt>
                <c:pt idx="1">
                  <c:v>555151.53588578233</c:v>
                </c:pt>
                <c:pt idx="2">
                  <c:v>558640.97323190793</c:v>
                </c:pt>
                <c:pt idx="3">
                  <c:v>240113.87226092632</c:v>
                </c:pt>
                <c:pt idx="4">
                  <c:v>69564.801609319242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36C4-4F32-B973-1DEA6006B87D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436033.36555017147</c:v>
                </c:pt>
                <c:pt idx="1">
                  <c:v>307245.87312380847</c:v>
                </c:pt>
                <c:pt idx="2">
                  <c:v>269494.04218503856</c:v>
                </c:pt>
                <c:pt idx="3">
                  <c:v>224461.23779136734</c:v>
                </c:pt>
                <c:pt idx="4">
                  <c:v>303725.10582419403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740423.25673221238</c:v>
                </c:pt>
                <c:pt idx="1">
                  <c:v>301207.98648844508</c:v>
                </c:pt>
                <c:pt idx="2">
                  <c:v>465215.26929321093</c:v>
                </c:pt>
                <c:pt idx="3">
                  <c:v>404166.30730244936</c:v>
                </c:pt>
                <c:pt idx="4">
                  <c:v>256976.89166155318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Carlos</c:v>
                </c:pt>
                <c:pt idx="3">
                  <c:v>Luis</c:v>
                </c:pt>
                <c:pt idx="4">
                  <c:v>Lucía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581877.98546777817</c:v>
                </c:pt>
                <c:pt idx="1">
                  <c:v>795792.46239756804</c:v>
                </c:pt>
                <c:pt idx="2">
                  <c:v>318847.5419614531</c:v>
                </c:pt>
                <c:pt idx="3">
                  <c:v>241640.83329565689</c:v>
                </c:pt>
                <c:pt idx="4">
                  <c:v>282160.22752876417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976672"/>
        <c:axId val="1114981568"/>
      </c:lineChart>
      <c:catAx>
        <c:axId val="111497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4981568"/>
        <c:crosses val="autoZero"/>
        <c:auto val="1"/>
        <c:lblAlgn val="ctr"/>
        <c:lblOffset val="100"/>
        <c:noMultiLvlLbl val="0"/>
      </c:catAx>
      <c:valAx>
        <c:axId val="11149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49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2</xdr:row>
      <xdr:rowOff>66675</xdr:rowOff>
    </xdr:from>
    <xdr:to>
      <xdr:col>10</xdr:col>
      <xdr:colOff>772741</xdr:colOff>
      <xdr:row>19</xdr:row>
      <xdr:rowOff>143315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428625"/>
          <a:ext cx="8716591" cy="3153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171450</xdr:rowOff>
    </xdr:from>
    <xdr:to>
      <xdr:col>11</xdr:col>
      <xdr:colOff>553777</xdr:colOff>
      <xdr:row>28</xdr:row>
      <xdr:rowOff>162580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533400"/>
          <a:ext cx="9507277" cy="4696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483290</xdr:colOff>
      <xdr:row>29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EF1D00C-C69D-04ED-7BE7-DDA8E326E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9627289" cy="5400674"/>
        </a:xfrm>
        <a:prstGeom prst="rect">
          <a:avLst/>
        </a:prstGeom>
      </xdr:spPr>
    </xdr:pic>
    <xdr:clientData/>
  </xdr:twoCellAnchor>
  <xdr:twoCellAnchor>
    <xdr:from>
      <xdr:col>12</xdr:col>
      <xdr:colOff>509587</xdr:colOff>
      <xdr:row>13</xdr:row>
      <xdr:rowOff>19050</xdr:rowOff>
    </xdr:from>
    <xdr:to>
      <xdr:col>15</xdr:col>
      <xdr:colOff>476250</xdr:colOff>
      <xdr:row>22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C60CF7B5-E459-3F85-6E83-50853CA6A0E2}"/>
            </a:ext>
          </a:extLst>
        </xdr:cNvPr>
        <xdr:cNvSpPr/>
      </xdr:nvSpPr>
      <xdr:spPr>
        <a:xfrm>
          <a:off x="9653587" y="2371725"/>
          <a:ext cx="2252663" cy="164782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ysClr val="windowText" lastClr="000000"/>
              </a:solidFill>
            </a:rPr>
            <a:t>Puede aparecer como:</a:t>
          </a:r>
        </a:p>
        <a:p>
          <a:pPr algn="l"/>
          <a:endParaRPr lang="en-GB" sz="1100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Programador</a:t>
          </a: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Desarrollador</a:t>
          </a: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Developer</a:t>
          </a: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Diseñador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323850</xdr:colOff>
      <xdr:row>29</xdr:row>
      <xdr:rowOff>46598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E093C59-5B65-5606-2D32-DCE862AE3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467850" cy="52948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8</xdr:row>
      <xdr:rowOff>95250</xdr:rowOff>
    </xdr:from>
    <xdr:to>
      <xdr:col>15</xdr:col>
      <xdr:colOff>419511</xdr:colOff>
      <xdr:row>42</xdr:row>
      <xdr:rowOff>846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E7FC85B-E4F0-49DE-34DF-3245C38C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1590675"/>
          <a:ext cx="2943636" cy="6058746"/>
        </a:xfrm>
        <a:prstGeom prst="rect">
          <a:avLst/>
        </a:prstGeom>
      </xdr:spPr>
    </xdr:pic>
    <xdr:clientData/>
  </xdr:twoCellAnchor>
  <xdr:twoCellAnchor>
    <xdr:from>
      <xdr:col>11</xdr:col>
      <xdr:colOff>576263</xdr:colOff>
      <xdr:row>3</xdr:row>
      <xdr:rowOff>142875</xdr:rowOff>
    </xdr:from>
    <xdr:to>
      <xdr:col>14</xdr:col>
      <xdr:colOff>109538</xdr:colOff>
      <xdr:row>6</xdr:row>
      <xdr:rowOff>57150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3D80797A-AECE-76B8-88C4-727D4C330310}"/>
            </a:ext>
          </a:extLst>
        </xdr:cNvPr>
        <xdr:cNvSpPr/>
      </xdr:nvSpPr>
      <xdr:spPr>
        <a:xfrm>
          <a:off x="10987088" y="733425"/>
          <a:ext cx="1819275" cy="457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Actualizar Todo</a:t>
          </a:r>
        </a:p>
      </xdr:txBody>
    </xdr:sp>
    <xdr:clientData/>
  </xdr:twoCellAnchor>
  <xdr:twoCellAnchor>
    <xdr:from>
      <xdr:col>0</xdr:col>
      <xdr:colOff>638175</xdr:colOff>
      <xdr:row>12</xdr:row>
      <xdr:rowOff>28575</xdr:rowOff>
    </xdr:from>
    <xdr:to>
      <xdr:col>3</xdr:col>
      <xdr:colOff>638175</xdr:colOff>
      <xdr:row>20</xdr:row>
      <xdr:rowOff>9525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5F2FDDD3-6CB5-4661-9463-BC0DC73A1C7A}"/>
            </a:ext>
          </a:extLst>
        </xdr:cNvPr>
        <xdr:cNvSpPr/>
      </xdr:nvSpPr>
      <xdr:spPr>
        <a:xfrm>
          <a:off x="638175" y="2247900"/>
          <a:ext cx="3629025" cy="1428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Las macros existen en Excel desde </a:t>
          </a:r>
          <a:r>
            <a:rPr lang="en-GB" b="1" i="1"/>
            <a:t>Excel 2.0 (1987)</a:t>
          </a:r>
          <a:r>
            <a:rPr lang="en-GB" b="1"/>
            <a:t>, pero se volvieron realmente potentes y accesibles a partir de </a:t>
          </a:r>
          <a:r>
            <a:rPr lang="en-GB" b="1" i="1"/>
            <a:t>Excel 5.0 (1993)</a:t>
          </a:r>
          <a:r>
            <a:rPr lang="en-GB" b="1"/>
            <a:t>, cuando se introdujo el editor de Visual Basic for Applications (VBA). Desde entonces, las macros permiten automatizar tareas repetitivas, crear funciones personalizadas y desarrollar soluciones completas dentro de Excel.</a:t>
          </a:r>
        </a:p>
        <a:p>
          <a:pPr algn="l"/>
          <a:endParaRPr lang="en-GB" sz="1100"/>
        </a:p>
      </xdr:txBody>
    </xdr:sp>
    <xdr:clientData/>
  </xdr:twoCellAnchor>
  <xdr:twoCellAnchor>
    <xdr:from>
      <xdr:col>7</xdr:col>
      <xdr:colOff>247650</xdr:colOff>
      <xdr:row>2</xdr:row>
      <xdr:rowOff>171450</xdr:rowOff>
    </xdr:from>
    <xdr:to>
      <xdr:col>10</xdr:col>
      <xdr:colOff>457200</xdr:colOff>
      <xdr:row>8</xdr:row>
      <xdr:rowOff>9525</xdr:rowOff>
    </xdr:to>
    <xdr:sp macro="" textlink="">
      <xdr:nvSpPr>
        <xdr:cNvPr id="5" name="CuadroTexto 4"/>
        <xdr:cNvSpPr txBox="1"/>
      </xdr:nvSpPr>
      <xdr:spPr>
        <a:xfrm>
          <a:off x="8181975" y="581025"/>
          <a:ext cx="272415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1-Crear una macro con el nombre de actualizar.</a:t>
          </a:r>
        </a:p>
        <a:p>
          <a:r>
            <a:rPr lang="es-AR" sz="1100"/>
            <a:t>2-Grabarla para que actualice  los datos.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168592</xdr:colOff>
      <xdr:row>25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7E3FF7F6-A148-4745-A623-5A8804D00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601974</xdr:colOff>
      <xdr:row>9</xdr:row>
      <xdr:rowOff>175260</xdr:rowOff>
    </xdr:from>
    <xdr:to>
      <xdr:col>11</xdr:col>
      <xdr:colOff>379831</xdr:colOff>
      <xdr:row>24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xmlns="" id="{D313F52B-16F2-436A-A116-E9BA5177D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5</xdr:col>
      <xdr:colOff>174306</xdr:colOff>
      <xdr:row>43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xmlns="" id="{236FDC86-C082-428C-B639-B102A7D13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28</xdr:row>
      <xdr:rowOff>0</xdr:rowOff>
    </xdr:from>
    <xdr:to>
      <xdr:col>11</xdr:col>
      <xdr:colOff>311257</xdr:colOff>
      <xdr:row>43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xmlns="" id="{69B5A74E-7A98-4CBA-8AE3-9A5FFF31D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949</xdr:colOff>
      <xdr:row>2</xdr:row>
      <xdr:rowOff>150492</xdr:rowOff>
    </xdr:from>
    <xdr:to>
      <xdr:col>2</xdr:col>
      <xdr:colOff>390524</xdr:colOff>
      <xdr:row>9</xdr:row>
      <xdr:rowOff>85647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Vendedor">
              <a:extLst>
                <a:ext uri="{FF2B5EF4-FFF2-40B4-BE49-F238E27FC236}">
                  <a16:creationId xmlns:a16="http://schemas.microsoft.com/office/drawing/2014/main" xmlns="" id="{9AA66D24-FF5F-D3E4-F6A4-2AAF8BCA8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909" y="561972"/>
              <a:ext cx="1820230" cy="1213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150490</xdr:colOff>
      <xdr:row>2</xdr:row>
      <xdr:rowOff>154303</xdr:rowOff>
    </xdr:from>
    <xdr:to>
      <xdr:col>11</xdr:col>
      <xdr:colOff>456242</xdr:colOff>
      <xdr:row>9</xdr:row>
      <xdr:rowOff>81837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ón">
              <a:extLst>
                <a:ext uri="{FF2B5EF4-FFF2-40B4-BE49-F238E27FC236}">
                  <a16:creationId xmlns:a16="http://schemas.microsoft.com/office/drawing/2014/main" xmlns="" id="{6D50622C-B992-B831-0EC8-85BED99FCB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5410" y="565783"/>
              <a:ext cx="1829752" cy="1210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489579</xdr:colOff>
      <xdr:row>2</xdr:row>
      <xdr:rowOff>154302</xdr:rowOff>
    </xdr:from>
    <xdr:to>
      <xdr:col>4</xdr:col>
      <xdr:colOff>343848</xdr:colOff>
      <xdr:row>9</xdr:row>
      <xdr:rowOff>89458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o">
              <a:extLst>
                <a:ext uri="{FF2B5EF4-FFF2-40B4-BE49-F238E27FC236}">
                  <a16:creationId xmlns:a16="http://schemas.microsoft.com/office/drawing/2014/main" xmlns="" id="{D5BCDD71-449C-7CB9-4565-57984F6526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3241" y="565782"/>
              <a:ext cx="1838327" cy="1216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472439</xdr:colOff>
      <xdr:row>2</xdr:row>
      <xdr:rowOff>151921</xdr:rowOff>
    </xdr:from>
    <xdr:to>
      <xdr:col>6</xdr:col>
      <xdr:colOff>320039</xdr:colOff>
      <xdr:row>9</xdr:row>
      <xdr:rowOff>84218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liente Frecuente">
              <a:extLst>
                <a:ext uri="{FF2B5EF4-FFF2-40B4-BE49-F238E27FC236}">
                  <a16:creationId xmlns:a16="http://schemas.microsoft.com/office/drawing/2014/main" xmlns="" id="{EA6D2D00-627C-C46A-34E7-BB64B46F7F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Frecu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1111" y="563401"/>
              <a:ext cx="1828800" cy="12105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434337</xdr:colOff>
      <xdr:row>2</xdr:row>
      <xdr:rowOff>150492</xdr:rowOff>
    </xdr:from>
    <xdr:to>
      <xdr:col>8</xdr:col>
      <xdr:colOff>739137</xdr:colOff>
      <xdr:row>9</xdr:row>
      <xdr:rowOff>85647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étodo de Pago">
              <a:extLst>
                <a:ext uri="{FF2B5EF4-FFF2-40B4-BE49-F238E27FC236}">
                  <a16:creationId xmlns:a16="http://schemas.microsoft.com/office/drawing/2014/main" xmlns="" id="{7EEC397B-84CB-E16D-5C76-F78B4BBA85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4209" y="561972"/>
              <a:ext cx="1828800" cy="1213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565783</xdr:colOff>
      <xdr:row>2</xdr:row>
      <xdr:rowOff>151445</xdr:rowOff>
    </xdr:from>
    <xdr:to>
      <xdr:col>14</xdr:col>
      <xdr:colOff>108583</xdr:colOff>
      <xdr:row>9</xdr:row>
      <xdr:rowOff>84695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ategoría Producto">
              <a:extLst>
                <a:ext uri="{FF2B5EF4-FFF2-40B4-BE49-F238E27FC236}">
                  <a16:creationId xmlns:a16="http://schemas.microsoft.com/office/drawing/2014/main" xmlns="" id="{9F763A81-A710-E282-ECFD-FC569BA48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1845" y="562925"/>
              <a:ext cx="1828800" cy="1211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704850</xdr:colOff>
      <xdr:row>13</xdr:row>
      <xdr:rowOff>66675</xdr:rowOff>
    </xdr:from>
    <xdr:to>
      <xdr:col>15</xdr:col>
      <xdr:colOff>438150</xdr:colOff>
      <xdr:row>18</xdr:row>
      <xdr:rowOff>9525</xdr:rowOff>
    </xdr:to>
    <xdr:sp macro="" textlink="">
      <xdr:nvSpPr>
        <xdr:cNvPr id="2" name="CuadroTexto 1"/>
        <xdr:cNvSpPr txBox="1"/>
      </xdr:nvSpPr>
      <xdr:spPr>
        <a:xfrm>
          <a:off x="12753975" y="2466975"/>
          <a:ext cx="216217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1-Seleccionar los segmentadores</a:t>
          </a:r>
        </a:p>
        <a:p>
          <a:r>
            <a:rPr lang="es-AR" sz="1100"/>
            <a:t>2-Grabamos macro</a:t>
          </a:r>
          <a:r>
            <a:rPr lang="es-AR" sz="1100" baseline="0"/>
            <a:t> borrando los filtros</a:t>
          </a:r>
          <a:endParaRPr lang="es-A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4</xdr:row>
      <xdr:rowOff>85725</xdr:rowOff>
    </xdr:from>
    <xdr:to>
      <xdr:col>14</xdr:col>
      <xdr:colOff>190500</xdr:colOff>
      <xdr:row>16</xdr:row>
      <xdr:rowOff>142875</xdr:rowOff>
    </xdr:to>
    <xdr:sp macro="" textlink="">
      <xdr:nvSpPr>
        <xdr:cNvPr id="2" name="CuadroTexto 1"/>
        <xdr:cNvSpPr txBox="1"/>
      </xdr:nvSpPr>
      <xdr:spPr>
        <a:xfrm>
          <a:off x="10429875" y="857250"/>
          <a:ext cx="2590800" cy="2238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1-Generar</a:t>
          </a:r>
          <a:r>
            <a:rPr lang="es-AR" sz="1100" baseline="0"/>
            <a:t> una macro copiando y pegando la tabla que hay en la hoja macro simple</a:t>
          </a:r>
        </a:p>
        <a:p>
          <a:r>
            <a:rPr lang="es-AR" sz="1100" baseline="0"/>
            <a:t>2- Luego crear un boton de formulario con el nombre de copiar, yendo a desarrollador --&gt; insertar --&gt; boton.</a:t>
          </a:r>
        </a:p>
        <a:p>
          <a:r>
            <a:rPr lang="es-AR" sz="1100"/>
            <a:t>3-Luego crear el boton borrar, para ello grabar la macro,</a:t>
          </a:r>
          <a:r>
            <a:rPr lang="es-AR" sz="1100" baseline="0"/>
            <a:t> seleccionar la tabla y aplicar la opcion de borrar todo.</a:t>
          </a:r>
          <a:endParaRPr lang="es-A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3</xdr:row>
      <xdr:rowOff>121226</xdr:rowOff>
    </xdr:from>
    <xdr:to>
      <xdr:col>12</xdr:col>
      <xdr:colOff>684068</xdr:colOff>
      <xdr:row>13</xdr:row>
      <xdr:rowOff>0</xdr:rowOff>
    </xdr:to>
    <xdr:sp macro="" textlink="">
      <xdr:nvSpPr>
        <xdr:cNvPr id="3" name="CuadroTexto 2"/>
        <xdr:cNvSpPr txBox="1"/>
      </xdr:nvSpPr>
      <xdr:spPr>
        <a:xfrm>
          <a:off x="9239250" y="684067"/>
          <a:ext cx="2311977" cy="17577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1-Grabamos la macro copiando y pegando la</a:t>
          </a:r>
          <a:r>
            <a:rPr lang="es-AR" sz="1100" baseline="0"/>
            <a:t> </a:t>
          </a:r>
          <a:r>
            <a:rPr lang="es-AR" sz="1100"/>
            <a:t>macro para formulario con la hoja base del formulario, al finalizar borramos con supr las celdas para que luego queden limpias.</a:t>
          </a:r>
        </a:p>
        <a:p>
          <a:r>
            <a:rPr lang="es-AR" sz="1100"/>
            <a:t>2-Creamos</a:t>
          </a:r>
          <a:r>
            <a:rPr lang="es-AR" sz="1100" baseline="0"/>
            <a:t> un boton y lo llamamos cargar datos</a:t>
          </a:r>
          <a:endParaRPr lang="es-A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91440</xdr:rowOff>
    </xdr:from>
    <xdr:to>
      <xdr:col>4</xdr:col>
      <xdr:colOff>99060</xdr:colOff>
      <xdr:row>9</xdr:row>
      <xdr:rowOff>14423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80098D5-1FF7-AF50-B5BB-4981B020B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5598"/>
        <a:stretch>
          <a:fillRect/>
        </a:stretch>
      </xdr:blipFill>
      <xdr:spPr>
        <a:xfrm>
          <a:off x="289560" y="91440"/>
          <a:ext cx="2857500" cy="1568903"/>
        </a:xfrm>
        <a:prstGeom prst="rect">
          <a:avLst/>
        </a:prstGeom>
      </xdr:spPr>
    </xdr:pic>
    <xdr:clientData/>
  </xdr:twoCellAnchor>
  <xdr:twoCellAnchor>
    <xdr:from>
      <xdr:col>13</xdr:col>
      <xdr:colOff>257175</xdr:colOff>
      <xdr:row>4</xdr:row>
      <xdr:rowOff>1</xdr:rowOff>
    </xdr:from>
    <xdr:to>
      <xdr:col>15</xdr:col>
      <xdr:colOff>590550</xdr:colOff>
      <xdr:row>8</xdr:row>
      <xdr:rowOff>1</xdr:rowOff>
    </xdr:to>
    <xdr:sp macro="" textlink="">
      <xdr:nvSpPr>
        <xdr:cNvPr id="3" name="CuadroTexto 2"/>
        <xdr:cNvSpPr txBox="1"/>
      </xdr:nvSpPr>
      <xdr:spPr>
        <a:xfrm>
          <a:off x="11153775" y="733426"/>
          <a:ext cx="200977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1-Realizar una</a:t>
          </a:r>
          <a:r>
            <a:rPr lang="es-AR" sz="1100" baseline="0"/>
            <a:t> macro utilizando referencia relativa</a:t>
          </a:r>
          <a:endParaRPr lang="es-A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309563</xdr:colOff>
      <xdr:row>31</xdr:row>
      <xdr:rowOff>22438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70623E7-6A31-14BF-3D10-16E4EDBF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67563" cy="563266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745074</xdr:colOff>
      <xdr:row>47</xdr:row>
      <xdr:rowOff>48819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284CDBD-A33F-3A8D-AB8A-CEC5CF2C8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23074" cy="85546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648763</xdr:colOff>
      <xdr:row>13</xdr:row>
      <xdr:rowOff>165855</xdr:rowOff>
    </xdr:from>
    <xdr:to>
      <xdr:col>8</xdr:col>
      <xdr:colOff>410035</xdr:colOff>
      <xdr:row>18</xdr:row>
      <xdr:rowOff>105984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E30DD3D-5271-51A6-CCB4-B9A0CBFB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763" y="2589438"/>
          <a:ext cx="6656314" cy="839713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14</xdr:col>
      <xdr:colOff>7937</xdr:colOff>
      <xdr:row>20</xdr:row>
      <xdr:rowOff>7938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7206E7FE-1EE7-442B-B336-B178ACADA30F}"/>
            </a:ext>
          </a:extLst>
        </xdr:cNvPr>
        <xdr:cNvSpPr/>
      </xdr:nvSpPr>
      <xdr:spPr>
        <a:xfrm>
          <a:off x="8421688" y="2452688"/>
          <a:ext cx="3055937" cy="12858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VF (Valor Futuro) está disponible en Excel desde </a:t>
          </a:r>
          <a:r>
            <a:rPr lang="en-GB" b="1" i="1"/>
            <a:t>Excel 5.0 (1993)</a:t>
          </a:r>
          <a:r>
            <a:rPr lang="en-GB" b="1"/>
            <a:t>.</a:t>
          </a:r>
          <a:r>
            <a:rPr lang="en-GB"/>
            <a:t> Forma parte del conjunto de funciones financieras que permiten calcular el valor futuro de una inversión o préstamo con pagos periódicos y una tasa de interés constante.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595313</xdr:colOff>
      <xdr:row>20</xdr:row>
      <xdr:rowOff>95250</xdr:rowOff>
    </xdr:from>
    <xdr:to>
      <xdr:col>11</xdr:col>
      <xdr:colOff>190499</xdr:colOff>
      <xdr:row>40</xdr:row>
      <xdr:rowOff>47625</xdr:rowOff>
    </xdr:to>
    <xdr:sp macro="" textlink="">
      <xdr:nvSpPr>
        <xdr:cNvPr id="4" name="CuadroTexto 3"/>
        <xdr:cNvSpPr txBox="1"/>
      </xdr:nvSpPr>
      <xdr:spPr>
        <a:xfrm>
          <a:off x="595313" y="3865563"/>
          <a:ext cx="9675811" cy="3603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VF (Valor Futuro)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(o </a:t>
          </a:r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FV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 inglés) calcula el valor futuro de una inversión basándose en una tasa de interés constante y pagos periódicos fijos.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estructura exacta para escribir la fórmula en tu hoja de cálculo es la siguiente: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=VF(tasa; nper; pago; [va]; [tipo])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tasa de interés por período. Si tu tasa es anual (ej. 6%) y los pagos son mensuales, debes dividirla entre 12 (0.06/12).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períodos o pagos de la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que se deposita o paga en cada período. Debe ingresarse en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porque representa una salida de dinero.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actual o monto inicial con el que arranca la inversión. Si no pones nada, Excel asume que es 0.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cuándo vencen los pagos. Usa 0 si los pagos se hacen al final del período (por defecto) o 1 si se hacen 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 paso a paso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Escenario: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Quieres ahorrar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$100 mensuales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durante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años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(120 meses totales) en una cuenta que te da un rendimiento anual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No tienes un capital inicial.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que debes escribir en Excel es: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=VF(0.06/12; 120; -100)</a:t>
          </a:r>
        </a:p>
        <a:p>
          <a:endParaRPr lang="es-AR" sz="1100"/>
        </a:p>
      </xdr:txBody>
    </xdr:sp>
    <xdr:clientData/>
  </xdr:twoCellAnchor>
  <xdr:twoCellAnchor>
    <xdr:from>
      <xdr:col>12</xdr:col>
      <xdr:colOff>388937</xdr:colOff>
      <xdr:row>8</xdr:row>
      <xdr:rowOff>7938</xdr:rowOff>
    </xdr:from>
    <xdr:to>
      <xdr:col>14</xdr:col>
      <xdr:colOff>230187</xdr:colOff>
      <xdr:row>10</xdr:row>
      <xdr:rowOff>79375</xdr:rowOff>
    </xdr:to>
    <xdr:sp macro="" textlink="">
      <xdr:nvSpPr>
        <xdr:cNvPr id="5" name="CuadroTexto 4"/>
        <xdr:cNvSpPr txBox="1"/>
      </xdr:nvSpPr>
      <xdr:spPr>
        <a:xfrm>
          <a:off x="11414125" y="1563688"/>
          <a:ext cx="1524000" cy="460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pago es: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-ventas/12</a:t>
          </a:r>
          <a:endParaRPr lang="es-AR">
            <a:effectLst/>
          </a:endParaRPr>
        </a:p>
        <a:p>
          <a:endParaRPr lang="es-AR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8</xdr:row>
      <xdr:rowOff>166687</xdr:rowOff>
    </xdr:from>
    <xdr:to>
      <xdr:col>9</xdr:col>
      <xdr:colOff>665606</xdr:colOff>
      <xdr:row>13</xdr:row>
      <xdr:rowOff>119063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CA228F1-D6A3-4CEC-BED2-9450154D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099" y="1657350"/>
          <a:ext cx="6723507" cy="857251"/>
        </a:xfrm>
        <a:prstGeom prst="rect">
          <a:avLst/>
        </a:prstGeom>
      </xdr:spPr>
    </xdr:pic>
    <xdr:clientData/>
  </xdr:twoCellAnchor>
  <xdr:twoCellAnchor>
    <xdr:from>
      <xdr:col>10</xdr:col>
      <xdr:colOff>476248</xdr:colOff>
      <xdr:row>6</xdr:row>
      <xdr:rowOff>164856</xdr:rowOff>
    </xdr:from>
    <xdr:to>
      <xdr:col>12</xdr:col>
      <xdr:colOff>732691</xdr:colOff>
      <xdr:row>21</xdr:row>
      <xdr:rowOff>7327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493569B1-15C6-0053-E170-138B65E68978}"/>
            </a:ext>
          </a:extLst>
        </xdr:cNvPr>
        <xdr:cNvSpPr/>
      </xdr:nvSpPr>
      <xdr:spPr>
        <a:xfrm>
          <a:off x="8096248" y="1285875"/>
          <a:ext cx="1780443" cy="25351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PAGO</a:t>
          </a:r>
          <a:r>
            <a:rPr lang="en-GB" b="1"/>
            <a:t>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el pago periódico necesario para amortizar un préstamo o alcanzar una inversión, considerando una tasa de interés constante.</a:t>
          </a:r>
        </a:p>
        <a:p>
          <a:pPr algn="l"/>
          <a:endParaRPr lang="en-GB" sz="1100"/>
        </a:p>
      </xdr:txBody>
    </xdr:sp>
    <xdr:clientData/>
  </xdr:twoCellAnchor>
  <xdr:twoCellAnchor>
    <xdr:from>
      <xdr:col>1</xdr:col>
      <xdr:colOff>36635</xdr:colOff>
      <xdr:row>14</xdr:row>
      <xdr:rowOff>65941</xdr:rowOff>
    </xdr:from>
    <xdr:to>
      <xdr:col>9</xdr:col>
      <xdr:colOff>710712</xdr:colOff>
      <xdr:row>47</xdr:row>
      <xdr:rowOff>0</xdr:rowOff>
    </xdr:to>
    <xdr:sp macro="" textlink="">
      <xdr:nvSpPr>
        <xdr:cNvPr id="4" name="CuadroTexto 3"/>
        <xdr:cNvSpPr txBox="1"/>
      </xdr:nvSpPr>
      <xdr:spPr>
        <a:xfrm>
          <a:off x="871904" y="2688979"/>
          <a:ext cx="7356231" cy="5978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PAGO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calcula la cuota periódica de un préstamo amortizable bajo el sistema francés, asumiendo una tasa de interés fija y pagos de igual valor.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estructura exacta para escribir la fórmula en tu hoja de cálculo es la siguiente: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=PAGO(tasa; nper; va; [vf]; [tipo])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tasa de interés del préstamo por período. Si es una tasa anual y pagas por mes, divídela entre 12 (0.12/12 para un 12%).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pagos o meses del préstamo. Por ejemplo, 3 años equivalen a 36 períodos mensuales.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actual, es decir, el monto total del préstamo que te otorgan hoy (capital inicial).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futuro o saldo en efectivo que deseas lograr después del último pago. Si se omite, Excel asume que es 0 (el préstamo queda liquidado).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el vencimiento. Usa 0 si pagas al final del mes (ordinario) o 1 si pagas al inicio del mes (anticipado).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 paso a paso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Escenario: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Pides un préstamo automotriz o personal de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$10,000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pagar en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años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(36 cuotas mensuales) con una tasa de interés anual fija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12%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que debes ingresar en tu celda de Excel es: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=PAGO(0.12/12; 36; 10000)</a:t>
          </a:r>
        </a:p>
        <a:p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El resultado aparecerá en formato de moneda y con signo negativo, indicando que es una salida de dinero para tus finanzas.</a:t>
          </a:r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tasa de interés por período. Si tu tasa es anual (ej. 6%) y los pagos son mensuales, debes dividirla entre 12 (0.06/12).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períodos o pagos de la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que se deposita o paga en cada período. Debe ingresarse en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porque representa una salida de dinero.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actual o monto inicial con el que arranca la inversión. Si no pones nada, Excel asume que es 0.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cuándo vencen los pagos. Usa 0 si los pagos se hacen al final del período (por defecto) o 1 si se hacen 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 paso a paso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Escenario: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Quieres ahorrar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$100 mensuales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durante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años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(120 meses totales) en una cuenta que te da un rendimiento anual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No tienes un capital inicial.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que debes escribir en Excel es: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=VF(0.06/12; 120; -100)</a:t>
          </a:r>
        </a:p>
        <a:p>
          <a:endParaRPr lang="es-AR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747712</xdr:colOff>
      <xdr:row>7</xdr:row>
      <xdr:rowOff>157162</xdr:rowOff>
    </xdr:from>
    <xdr:to>
      <xdr:col>9</xdr:col>
      <xdr:colOff>672832</xdr:colOff>
      <xdr:row>12</xdr:row>
      <xdr:rowOff>157162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06F157A-A750-4FF3-BD73-704A9B043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" y="1466850"/>
          <a:ext cx="6783120" cy="904875"/>
        </a:xfrm>
        <a:prstGeom prst="rect">
          <a:avLst/>
        </a:prstGeom>
      </xdr:spPr>
    </xdr:pic>
    <xdr:clientData/>
  </xdr:twoCellAnchor>
  <xdr:twoCellAnchor>
    <xdr:from>
      <xdr:col>10</xdr:col>
      <xdr:colOff>662781</xdr:colOff>
      <xdr:row>7</xdr:row>
      <xdr:rowOff>111126</xdr:rowOff>
    </xdr:from>
    <xdr:to>
      <xdr:col>13</xdr:col>
      <xdr:colOff>261937</xdr:colOff>
      <xdr:row>19</xdr:row>
      <xdr:rowOff>20638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2AA6A4DE-91B1-436D-935D-5164C65E9696}"/>
            </a:ext>
          </a:extLst>
        </xdr:cNvPr>
        <xdr:cNvSpPr/>
      </xdr:nvSpPr>
      <xdr:spPr>
        <a:xfrm>
          <a:off x="8282781" y="1428751"/>
          <a:ext cx="2047875" cy="210026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TASA</a:t>
          </a:r>
          <a:r>
            <a:rPr lang="en-GB" b="1"/>
            <a:t>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la tasa de interés por período de una inversión o préstamo, en base a pagos constantes y un valor presente/futuro.</a:t>
          </a:r>
        </a:p>
        <a:p>
          <a:pPr algn="l"/>
          <a:endParaRPr lang="en-GB" sz="1100"/>
        </a:p>
      </xdr:txBody>
    </xdr:sp>
    <xdr:clientData/>
  </xdr:twoCellAnchor>
  <xdr:twoCellAnchor>
    <xdr:from>
      <xdr:col>1</xdr:col>
      <xdr:colOff>39688</xdr:colOff>
      <xdr:row>14</xdr:row>
      <xdr:rowOff>79376</xdr:rowOff>
    </xdr:from>
    <xdr:to>
      <xdr:col>10</xdr:col>
      <xdr:colOff>127000</xdr:colOff>
      <xdr:row>31</xdr:row>
      <xdr:rowOff>39688</xdr:rowOff>
    </xdr:to>
    <xdr:sp macro="" textlink="">
      <xdr:nvSpPr>
        <xdr:cNvPr id="4" name="CuadroTexto 3"/>
        <xdr:cNvSpPr txBox="1"/>
      </xdr:nvSpPr>
      <xdr:spPr>
        <a:xfrm>
          <a:off x="881063" y="2698751"/>
          <a:ext cx="7659687" cy="306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TASA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Sirve para calcular la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 de interés por período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 un préstamo o una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Básica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=TASA(nper, pago, va, [vf], [tipo], [estimar])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Argumentos de la Fórmula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Número total de períodos o pagos.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Monto pagado en cada período (se escribe en negativo si es un desembolso de dinero).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actual o capital inicial del préstamo o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futuro o saldo final que se desea lograr. Si se omite, Excel asume que es cero.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el vencimiento de los pagos. Usa 0 para final del período o 1 para el principio.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estimar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Tu estimación de la tasa. Si se omite, Excel empieza calculando con 10%.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⚠️ Regla de Oro: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Los signos importan. Las salidas de dinero (pagos o depósitos) van con signo negativo (-), y las entradas de dinero (préstamos recibidos o retiros finales) van con signo positivo (+).</a:t>
          </a:r>
        </a:p>
        <a:p>
          <a:endParaRPr lang="es-AR" sz="1100"/>
        </a:p>
      </xdr:txBody>
    </xdr:sp>
    <xdr:clientData/>
  </xdr:twoCellAnchor>
  <xdr:twoCellAnchor>
    <xdr:from>
      <xdr:col>13</xdr:col>
      <xdr:colOff>269876</xdr:colOff>
      <xdr:row>3</xdr:row>
      <xdr:rowOff>63500</xdr:rowOff>
    </xdr:from>
    <xdr:to>
      <xdr:col>14</xdr:col>
      <xdr:colOff>690563</xdr:colOff>
      <xdr:row>5</xdr:row>
      <xdr:rowOff>111125</xdr:rowOff>
    </xdr:to>
    <xdr:sp macro="" textlink="">
      <xdr:nvSpPr>
        <xdr:cNvPr id="5" name="CuadroTexto 4"/>
        <xdr:cNvSpPr txBox="1"/>
      </xdr:nvSpPr>
      <xdr:spPr>
        <a:xfrm>
          <a:off x="11350626" y="658813"/>
          <a:ext cx="1262062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El vf va en negativo.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10</xdr:row>
      <xdr:rowOff>138113</xdr:rowOff>
    </xdr:from>
    <xdr:to>
      <xdr:col>9</xdr:col>
      <xdr:colOff>463626</xdr:colOff>
      <xdr:row>16</xdr:row>
      <xdr:rowOff>4763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1C188B7-B22E-4347-9895-B6F691DB8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990726"/>
          <a:ext cx="6864426" cy="952500"/>
        </a:xfrm>
        <a:prstGeom prst="rect">
          <a:avLst/>
        </a:prstGeom>
      </xdr:spPr>
    </xdr:pic>
    <xdr:clientData/>
  </xdr:twoCellAnchor>
  <xdr:twoCellAnchor>
    <xdr:from>
      <xdr:col>10</xdr:col>
      <xdr:colOff>567837</xdr:colOff>
      <xdr:row>7</xdr:row>
      <xdr:rowOff>21980</xdr:rowOff>
    </xdr:from>
    <xdr:to>
      <xdr:col>14</xdr:col>
      <xdr:colOff>89022</xdr:colOff>
      <xdr:row>17</xdr:row>
      <xdr:rowOff>58615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2D7CBC97-2151-4CCD-8570-73BC02409208}"/>
            </a:ext>
          </a:extLst>
        </xdr:cNvPr>
        <xdr:cNvSpPr/>
      </xdr:nvSpPr>
      <xdr:spPr>
        <a:xfrm>
          <a:off x="8187837" y="1322509"/>
          <a:ext cx="2569185" cy="183173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NPER</a:t>
          </a:r>
          <a:r>
            <a:rPr lang="en-GB" b="1"/>
            <a:t> (Número de períodos)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cuántos períodos (meses, años, etc.) se necesitan para pagar un préstamo o alcanzar una inversión, dados ciertos parámetros.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652097</xdr:colOff>
      <xdr:row>17</xdr:row>
      <xdr:rowOff>21981</xdr:rowOff>
    </xdr:from>
    <xdr:to>
      <xdr:col>9</xdr:col>
      <xdr:colOff>630116</xdr:colOff>
      <xdr:row>32</xdr:row>
      <xdr:rowOff>109904</xdr:rowOff>
    </xdr:to>
    <xdr:sp macro="" textlink="">
      <xdr:nvSpPr>
        <xdr:cNvPr id="4" name="CuadroTexto 3"/>
        <xdr:cNvSpPr txBox="1"/>
      </xdr:nvSpPr>
      <xdr:spPr>
        <a:xfrm>
          <a:off x="652097" y="3187212"/>
          <a:ext cx="7495442" cy="28355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 NPER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calcula el número de periodos necesarios para pagar un préstamo o alcanzar una meta de ahorro, basándose en pagos constantes y una tasa de interés fija.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/>
            <a:t>=NPER(tasa, pago, va, [vf], [tipo])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interés del periodo (si es anual y pagas por mes, divídela entre 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abonado en cada periodo (va en negativo si es un gasto/pago).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actual o el monto total del préstamo/inversión inicial.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futuro o saldo en efectivo que deseas lograr tras el último pago (si se omite, es 0).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Indica el vencimiento del pago. 0 al final del periodo (predeterminado) o 1 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pides un préstamo de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$5,000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una tasa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12% anual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(1% mensual) y vas a pagar cuotas mensuales de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$200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la fórmula para saber cuántos meses tardarás en pagarlo es:</a:t>
          </a:r>
        </a:p>
        <a:p>
          <a:r>
            <a:rPr lang="es-AR"/>
            <a:t>=NPER(0.01, -200, 5000)</a:t>
          </a:r>
          <a:endParaRPr lang="es-AR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351446</xdr:colOff>
      <xdr:row>11</xdr:row>
      <xdr:rowOff>84257</xdr:rowOff>
    </xdr:from>
    <xdr:to>
      <xdr:col>13</xdr:col>
      <xdr:colOff>153866</xdr:colOff>
      <xdr:row>22</xdr:row>
      <xdr:rowOff>140935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D0E9C534-10D8-814B-81EA-C7F8A55F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46" y="2102825"/>
          <a:ext cx="5898420" cy="2031283"/>
        </a:xfrm>
        <a:prstGeom prst="rect">
          <a:avLst/>
        </a:prstGeom>
      </xdr:spPr>
    </xdr:pic>
    <xdr:clientData/>
  </xdr:twoCellAnchor>
  <xdr:twoCellAnchor>
    <xdr:from>
      <xdr:col>8</xdr:col>
      <xdr:colOff>307730</xdr:colOff>
      <xdr:row>5</xdr:row>
      <xdr:rowOff>40297</xdr:rowOff>
    </xdr:from>
    <xdr:to>
      <xdr:col>12</xdr:col>
      <xdr:colOff>747346</xdr:colOff>
      <xdr:row>15</xdr:row>
      <xdr:rowOff>131884</xdr:rowOff>
    </xdr:to>
    <xdr:sp macro="" textlink="">
      <xdr:nvSpPr>
        <xdr:cNvPr id="3" name="Globo: flecha izquierda 2">
          <a:extLst>
            <a:ext uri="{FF2B5EF4-FFF2-40B4-BE49-F238E27FC236}">
              <a16:creationId xmlns:a16="http://schemas.microsoft.com/office/drawing/2014/main" xmlns="" id="{E47E2C7C-E4BF-EC5F-25B6-711EEC24AB34}"/>
            </a:ext>
          </a:extLst>
        </xdr:cNvPr>
        <xdr:cNvSpPr/>
      </xdr:nvSpPr>
      <xdr:spPr>
        <a:xfrm>
          <a:off x="6403730" y="981807"/>
          <a:ext cx="3487616" cy="1886683"/>
        </a:xfrm>
        <a:prstGeom prst="leftArrowCallou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ctr"/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Interpretación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del resultado: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el resultado del VAN es </a:t>
          </a:r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positivo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la inversión es rentable.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el resultado es </a:t>
          </a:r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la inversión no es rentable.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el resultado es </a:t>
          </a:r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cero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la inversión está en punto de equilibrio. </a:t>
          </a:r>
        </a:p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593481</xdr:colOff>
      <xdr:row>22</xdr:row>
      <xdr:rowOff>153865</xdr:rowOff>
    </xdr:from>
    <xdr:to>
      <xdr:col>5</xdr:col>
      <xdr:colOff>443279</xdr:colOff>
      <xdr:row>28</xdr:row>
      <xdr:rowOff>168519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xmlns="" id="{68640289-DA4D-62DF-3797-F4F3C7B53A70}"/>
            </a:ext>
          </a:extLst>
        </xdr:cNvPr>
        <xdr:cNvSpPr/>
      </xdr:nvSpPr>
      <xdr:spPr>
        <a:xfrm>
          <a:off x="593481" y="4147038"/>
          <a:ext cx="3659798" cy="1091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VA</a:t>
          </a:r>
          <a:r>
            <a:rPr lang="en-GB" b="1"/>
            <a:t> (Valor Actual)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el valor presente de una inversión o préstamo, considerando pagos periódicos y una tasa de interés constante.</a:t>
          </a:r>
        </a:p>
        <a:p>
          <a:pPr algn="l"/>
          <a:endParaRPr lang="en-GB" sz="1100"/>
        </a:p>
      </xdr:txBody>
    </xdr:sp>
    <xdr:clientData/>
  </xdr:twoCellAnchor>
  <xdr:twoCellAnchor>
    <xdr:from>
      <xdr:col>13</xdr:col>
      <xdr:colOff>622788</xdr:colOff>
      <xdr:row>2</xdr:row>
      <xdr:rowOff>14653</xdr:rowOff>
    </xdr:from>
    <xdr:to>
      <xdr:col>20</xdr:col>
      <xdr:colOff>608134</xdr:colOff>
      <xdr:row>20</xdr:row>
      <xdr:rowOff>87922</xdr:rowOff>
    </xdr:to>
    <xdr:sp macro="" textlink="">
      <xdr:nvSpPr>
        <xdr:cNvPr id="5" name="CuadroTexto 4"/>
        <xdr:cNvSpPr txBox="1"/>
      </xdr:nvSpPr>
      <xdr:spPr>
        <a:xfrm>
          <a:off x="7304942" y="417634"/>
          <a:ext cx="5810250" cy="33777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 VA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(Valor Actual) en Excel calcula 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presente de un préstamo o una inversión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partir de una tasa de interés constante y pagos periódicos.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=VA(tasa, nper, pago, [vf], [tipo])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Argumentos principales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 la tasa de interés por período. (Por ejemplo, si la tasa es anual y los pagos son mensuales, debes dividirla entre 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períodos de pago.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que se paga en cada período. Si no hay pago periódico, se coloca 0 y se debe incluir el argumento [vf].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[vf]: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(Opcional)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futuro o saldo en efectivo que se desea lograr después del último pago.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[tipo]: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(Opcional)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Indica el vencimiento de los pagos. Usa 0 si vencen al final del período o 1 si vencen 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Consejo útil: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Excel interpreta las salidas de dinero como números negativos. Si ingresas el valor del pago o del [vf] con un signo menos (-), el resultado de la función se mostrará como un número positivo.</a:t>
          </a:r>
        </a:p>
        <a:p>
          <a:endParaRPr lang="es-AR" sz="1100"/>
        </a:p>
      </xdr:txBody>
    </xdr:sp>
    <xdr:clientData/>
  </xdr:twoCellAnchor>
  <xdr:twoCellAnchor>
    <xdr:from>
      <xdr:col>5</xdr:col>
      <xdr:colOff>205154</xdr:colOff>
      <xdr:row>9</xdr:row>
      <xdr:rowOff>124558</xdr:rowOff>
    </xdr:from>
    <xdr:to>
      <xdr:col>6</xdr:col>
      <xdr:colOff>549520</xdr:colOff>
      <xdr:row>12</xdr:row>
      <xdr:rowOff>161193</xdr:rowOff>
    </xdr:to>
    <xdr:sp macro="" textlink="">
      <xdr:nvSpPr>
        <xdr:cNvPr id="6" name="CuadroTexto 5"/>
        <xdr:cNvSpPr txBox="1"/>
      </xdr:nvSpPr>
      <xdr:spPr>
        <a:xfrm>
          <a:off x="4381500" y="1817077"/>
          <a:ext cx="1179635" cy="586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Utilizar la formula abs en b8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5</xdr:col>
      <xdr:colOff>190501</xdr:colOff>
      <xdr:row>24</xdr:row>
      <xdr:rowOff>113568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xmlns="" id="{905AACE7-BE66-441A-A97C-FE555A048167}"/>
            </a:ext>
          </a:extLst>
        </xdr:cNvPr>
        <xdr:cNvSpPr/>
      </xdr:nvSpPr>
      <xdr:spPr>
        <a:xfrm>
          <a:off x="762000" y="3927231"/>
          <a:ext cx="3575539" cy="10111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TIR</a:t>
          </a:r>
          <a:r>
            <a:rPr lang="en-GB" b="1"/>
            <a:t> (Tasa Interna de Retorno) está disponible en Excel desde </a:t>
          </a:r>
          <a:r>
            <a:rPr lang="en-GB" b="1" i="1"/>
            <a:t>Excel 5.0 (1993)</a:t>
          </a:r>
          <a:r>
            <a:rPr lang="en-GB" b="1"/>
            <a:t>.</a:t>
          </a:r>
          <a:r>
            <a:rPr lang="en-GB"/>
            <a:t> Forma parte del conjunto de funciones financieras y es fundamental para evaluar la rentabilidad de inversiones o proyectos.</a:t>
          </a:r>
        </a:p>
        <a:p>
          <a:pPr algn="l"/>
          <a:endParaRPr lang="en-GB" sz="1100"/>
        </a:p>
      </xdr:txBody>
    </xdr:sp>
    <xdr:clientData/>
  </xdr:twoCellAnchor>
  <xdr:twoCellAnchor>
    <xdr:from>
      <xdr:col>5</xdr:col>
      <xdr:colOff>556844</xdr:colOff>
      <xdr:row>13</xdr:row>
      <xdr:rowOff>117231</xdr:rowOff>
    </xdr:from>
    <xdr:to>
      <xdr:col>14</xdr:col>
      <xdr:colOff>278422</xdr:colOff>
      <xdr:row>28</xdr:row>
      <xdr:rowOff>80597</xdr:rowOff>
    </xdr:to>
    <xdr:sp macro="" textlink="">
      <xdr:nvSpPr>
        <xdr:cNvPr id="3" name="CuadroTexto 2"/>
        <xdr:cNvSpPr txBox="1"/>
      </xdr:nvSpPr>
      <xdr:spPr>
        <a:xfrm>
          <a:off x="5070229" y="2828193"/>
          <a:ext cx="5546481" cy="27109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Cómo calcular la TIR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calcular la Tasa Interna de Retorno (TIR) en una hoja de cálculo, debes usar la siguiente fórmula matemática: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=TIR(valores)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Pasos para estructurar tus datos y aplicar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 los datos: Coloca la inversión inicial como un número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(salida de dinero) en la primera celda.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Anota los flujos: Escribe los ingresos o cobros de los periodos siguientes como números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 las celdas de abajo.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 la fórmula: Escribe =TIR( en una celda vacía.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Selecciona el rango: Marca todas las celdas desde la inversión inicial hasta el último flujo de caja.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Cierra y calcula: Cierra el paréntesis ) y presiona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ver el porcentaje de rentabilidad.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Asegúrate de que los flujos de caja ocurran en intervalos regulares (por ejemplo, mensualmente o anualmente).</a:t>
          </a:r>
        </a:p>
        <a:p>
          <a:endParaRPr lang="es-A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865.676354861112" createdVersion="8" refreshedVersion="8" minRefreshableVersion="3" recordCount="150">
  <cacheSource type="worksheet">
    <worksheetSource ref="A1:R151" sheet="BASE"/>
  </cacheSource>
  <cacheFields count="18">
    <cacheField name="ID Venta" numFmtId="0">
      <sharedItems containsSemiMixedTypes="0" containsString="0" containsNumber="1" containsInteger="1" minValue="1" maxValue="150"/>
    </cacheField>
    <cacheField name="Vendedor" numFmtId="0">
      <sharedItems count="5">
        <s v="Ana"/>
        <s v="Carlos"/>
        <s v="María"/>
        <s v="Luis"/>
        <s v="Lucía"/>
      </sharedItems>
    </cacheField>
    <cacheField name="Región" numFmtId="0">
      <sharedItems count="4">
        <s v="Este"/>
        <s v="Sur"/>
        <s v="Oeste"/>
        <s v="Norte"/>
      </sharedItems>
    </cacheField>
    <cacheField name="Producto" numFmtId="0">
      <sharedItems count="4">
        <s v="B"/>
        <s v="C"/>
        <s v="A"/>
        <s v="D"/>
      </sharedItems>
    </cacheField>
    <cacheField name="Cantidad" numFmtId="0">
      <sharedItems containsSemiMixedTypes="0" containsString="0" containsNumber="1" containsInteger="1" minValue="1" maxValue="19" count="19">
        <n v="7"/>
        <n v="13"/>
        <n v="5"/>
        <n v="9"/>
        <n v="12"/>
        <n v="8"/>
        <n v="3"/>
        <n v="1"/>
        <n v="17"/>
        <n v="10"/>
        <n v="2"/>
        <n v="14"/>
        <n v="19"/>
        <n v="4"/>
        <n v="18"/>
        <n v="15"/>
        <n v="16"/>
        <n v="6"/>
        <n v="11"/>
      </sharedItems>
    </cacheField>
    <cacheField name="Precio Unitario" numFmtId="0">
      <sharedItems containsSemiMixedTypes="0" containsString="0" containsNumber="1" containsInteger="1" minValue="100" maxValue="999"/>
    </cacheField>
    <cacheField name="Descuento (%)" numFmtId="0">
      <sharedItems containsSemiMixedTypes="0" containsString="0" containsNumber="1" containsInteger="1" minValue="0" maxValue="15"/>
    </cacheField>
    <cacheField name="Mes" numFmtId="0">
      <sharedItems/>
    </cacheField>
    <cacheField name="Año" numFmtId="0">
      <sharedItems containsSemiMixedTypes="0" containsString="0" containsNumber="1" containsInteger="1" minValue="2023" maxValue="2025"/>
    </cacheField>
    <cacheField name="Objetivo Mensual" numFmtId="0">
      <sharedItems containsSemiMixedTypes="0" containsString="0" containsNumber="1" containsInteger="1" minValue="5074" maxValue="19603"/>
    </cacheField>
    <cacheField name="Cliente Frecuente" numFmtId="0">
      <sharedItems count="2">
        <s v="No"/>
        <s v="Sí"/>
      </sharedItems>
    </cacheField>
    <cacheField name="Método de Pago" numFmtId="0">
      <sharedItems count="3">
        <s v="Tarjeta"/>
        <s v="Transferencia"/>
        <s v="Efectivo"/>
      </sharedItems>
    </cacheField>
    <cacheField name="Categoría Producto" numFmtId="0">
      <sharedItems count="3">
        <s v="Oficina"/>
        <s v="Tecnología"/>
        <s v="Hogar"/>
      </sharedItems>
    </cacheField>
    <cacheField name="Stock Inicial" numFmtId="0">
      <sharedItems containsSemiMixedTypes="0" containsString="0" containsNumber="1" containsInteger="1" minValue="11" maxValue="99"/>
    </cacheField>
    <cacheField name="Stock Final" numFmtId="0">
      <sharedItems containsSemiMixedTypes="0" containsString="0" containsNumber="1" containsInteger="1" minValue="0" maxValue="49"/>
    </cacheField>
    <cacheField name="Total Bruto" numFmtId="0">
      <sharedItems containsSemiMixedTypes="0" containsString="0" containsNumber="1" containsInteger="1" minValue="174" maxValue="17195"/>
    </cacheField>
    <cacheField name="Descuento Aplicado" numFmtId="0">
      <sharedItems containsSemiMixedTypes="0" containsString="0" containsNumber="1" minValue="0" maxValue="2579.25"/>
    </cacheField>
    <cacheField name="Total Venta" numFmtId="0">
      <sharedItems containsSemiMixedTypes="0" containsString="0" containsNumber="1" minValue="2575.5934522299503" maxValue="99495.023114603013"/>
    </cacheField>
  </cacheFields>
  <extLst>
    <ext xmlns:x14="http://schemas.microsoft.com/office/spreadsheetml/2009/9/main" uri="{725AE2AE-9491-48be-B2B4-4EB974FC3084}">
      <x14:pivotCacheDefinition pivotCacheId="14377941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69"/>
    <x v="0"/>
    <x v="0"/>
    <x v="0"/>
    <x v="0"/>
    <n v="197"/>
    <n v="0"/>
    <s v="Enero"/>
    <n v="2025"/>
    <n v="15281"/>
    <x v="0"/>
    <x v="0"/>
    <x v="0"/>
    <n v="71"/>
    <n v="49"/>
    <n v="1379"/>
    <n v="0"/>
    <n v="59378.047518046558"/>
  </r>
  <r>
    <n v="88"/>
    <x v="1"/>
    <x v="1"/>
    <x v="1"/>
    <x v="1"/>
    <n v="999"/>
    <n v="15"/>
    <s v="Abril"/>
    <n v="2024"/>
    <n v="19603"/>
    <x v="1"/>
    <x v="0"/>
    <x v="0"/>
    <n v="22"/>
    <n v="49"/>
    <n v="12987"/>
    <n v="1948.05"/>
    <n v="94353.920404100616"/>
  </r>
  <r>
    <n v="93"/>
    <x v="1"/>
    <x v="0"/>
    <x v="1"/>
    <x v="2"/>
    <n v="884"/>
    <n v="5"/>
    <s v="Enero"/>
    <n v="2024"/>
    <n v="14900"/>
    <x v="1"/>
    <x v="0"/>
    <x v="0"/>
    <n v="54"/>
    <n v="49"/>
    <n v="4420"/>
    <n v="221"/>
    <n v="14041.994291190582"/>
  </r>
  <r>
    <n v="99"/>
    <x v="2"/>
    <x v="2"/>
    <x v="0"/>
    <x v="3"/>
    <n v="152"/>
    <n v="15"/>
    <s v="Febrero"/>
    <n v="2024"/>
    <n v="7681"/>
    <x v="0"/>
    <x v="0"/>
    <x v="1"/>
    <n v="53"/>
    <n v="49"/>
    <n v="1368"/>
    <n v="205.2"/>
    <n v="11378.762695482539"/>
  </r>
  <r>
    <n v="107"/>
    <x v="3"/>
    <x v="1"/>
    <x v="0"/>
    <x v="4"/>
    <n v="210"/>
    <n v="5"/>
    <s v="Mayo"/>
    <n v="2024"/>
    <n v="7866"/>
    <x v="0"/>
    <x v="1"/>
    <x v="0"/>
    <n v="68"/>
    <n v="49"/>
    <n v="2520"/>
    <n v="126"/>
    <n v="42135.103008270467"/>
  </r>
  <r>
    <n v="110"/>
    <x v="4"/>
    <x v="2"/>
    <x v="0"/>
    <x v="5"/>
    <n v="282"/>
    <n v="5"/>
    <s v="Mayo"/>
    <n v="2024"/>
    <n v="10490"/>
    <x v="0"/>
    <x v="2"/>
    <x v="2"/>
    <n v="83"/>
    <n v="49"/>
    <n v="2256"/>
    <n v="112.8"/>
    <n v="6598.1358435729489"/>
  </r>
  <r>
    <n v="127"/>
    <x v="1"/>
    <x v="0"/>
    <x v="2"/>
    <x v="6"/>
    <n v="733"/>
    <n v="15"/>
    <s v="Febrero"/>
    <n v="2023"/>
    <n v="7711"/>
    <x v="0"/>
    <x v="1"/>
    <x v="0"/>
    <n v="29"/>
    <n v="49"/>
    <n v="2199"/>
    <n v="329.85"/>
    <n v="2575.5934522299503"/>
  </r>
  <r>
    <n v="60"/>
    <x v="1"/>
    <x v="3"/>
    <x v="2"/>
    <x v="7"/>
    <n v="174"/>
    <n v="10"/>
    <s v="Mayo"/>
    <n v="2024"/>
    <n v="15268"/>
    <x v="0"/>
    <x v="2"/>
    <x v="0"/>
    <n v="82"/>
    <n v="48"/>
    <n v="174"/>
    <n v="17.399999999999999"/>
    <n v="96651.346231673233"/>
  </r>
  <r>
    <n v="61"/>
    <x v="3"/>
    <x v="2"/>
    <x v="3"/>
    <x v="8"/>
    <n v="534"/>
    <n v="0"/>
    <s v="Mayo"/>
    <n v="2023"/>
    <n v="16372"/>
    <x v="1"/>
    <x v="1"/>
    <x v="0"/>
    <n v="41"/>
    <n v="48"/>
    <n v="9078"/>
    <n v="0"/>
    <n v="97100.702186763156"/>
  </r>
  <r>
    <n v="83"/>
    <x v="3"/>
    <x v="1"/>
    <x v="2"/>
    <x v="8"/>
    <n v="205"/>
    <n v="5"/>
    <s v="Marzo"/>
    <n v="2023"/>
    <n v="12992"/>
    <x v="0"/>
    <x v="2"/>
    <x v="0"/>
    <n v="84"/>
    <n v="48"/>
    <n v="3485"/>
    <n v="174.25"/>
    <n v="94672.883328511671"/>
  </r>
  <r>
    <n v="134"/>
    <x v="2"/>
    <x v="3"/>
    <x v="2"/>
    <x v="9"/>
    <n v="781"/>
    <n v="15"/>
    <s v="Enero"/>
    <n v="2024"/>
    <n v="12715"/>
    <x v="0"/>
    <x v="1"/>
    <x v="2"/>
    <n v="75"/>
    <n v="48"/>
    <n v="7810"/>
    <n v="1171.5"/>
    <n v="24527.841874076083"/>
  </r>
  <r>
    <n v="147"/>
    <x v="0"/>
    <x v="2"/>
    <x v="1"/>
    <x v="10"/>
    <n v="829"/>
    <n v="0"/>
    <s v="Febrero"/>
    <n v="2024"/>
    <n v="7120"/>
    <x v="1"/>
    <x v="2"/>
    <x v="0"/>
    <n v="24"/>
    <n v="47"/>
    <n v="1658"/>
    <n v="0"/>
    <n v="83189.746613604395"/>
  </r>
  <r>
    <n v="11"/>
    <x v="0"/>
    <x v="2"/>
    <x v="2"/>
    <x v="8"/>
    <n v="122"/>
    <n v="0"/>
    <s v="Abril"/>
    <n v="2024"/>
    <n v="11852"/>
    <x v="1"/>
    <x v="0"/>
    <x v="2"/>
    <n v="73"/>
    <n v="46"/>
    <n v="2074"/>
    <n v="0"/>
    <n v="61210.217692206876"/>
  </r>
  <r>
    <n v="32"/>
    <x v="3"/>
    <x v="1"/>
    <x v="3"/>
    <x v="11"/>
    <n v="133"/>
    <n v="5"/>
    <s v="Enero"/>
    <n v="2025"/>
    <n v="16093"/>
    <x v="0"/>
    <x v="0"/>
    <x v="0"/>
    <n v="63"/>
    <n v="46"/>
    <n v="1862"/>
    <n v="93.1"/>
    <n v="8313.2887897329056"/>
  </r>
  <r>
    <n v="56"/>
    <x v="2"/>
    <x v="1"/>
    <x v="0"/>
    <x v="12"/>
    <n v="306"/>
    <n v="10"/>
    <s v="Mayo"/>
    <n v="2025"/>
    <n v="7541"/>
    <x v="0"/>
    <x v="0"/>
    <x v="2"/>
    <n v="76"/>
    <n v="46"/>
    <n v="5814"/>
    <n v="581.4"/>
    <n v="53377.29649412955"/>
  </r>
  <r>
    <n v="64"/>
    <x v="2"/>
    <x v="2"/>
    <x v="3"/>
    <x v="13"/>
    <n v="803"/>
    <n v="5"/>
    <s v="Febrero"/>
    <n v="2023"/>
    <n v="13996"/>
    <x v="0"/>
    <x v="0"/>
    <x v="1"/>
    <n v="17"/>
    <n v="46"/>
    <n v="3212"/>
    <n v="160.6"/>
    <n v="72965.686114225246"/>
  </r>
  <r>
    <n v="97"/>
    <x v="1"/>
    <x v="3"/>
    <x v="3"/>
    <x v="14"/>
    <n v="645"/>
    <n v="5"/>
    <s v="Enero"/>
    <n v="2024"/>
    <n v="12643"/>
    <x v="0"/>
    <x v="0"/>
    <x v="2"/>
    <n v="41"/>
    <n v="46"/>
    <n v="11610"/>
    <n v="580.5"/>
    <n v="31000.876126008661"/>
  </r>
  <r>
    <n v="118"/>
    <x v="1"/>
    <x v="3"/>
    <x v="3"/>
    <x v="3"/>
    <n v="795"/>
    <n v="5"/>
    <s v="Marzo"/>
    <n v="2023"/>
    <n v="11819"/>
    <x v="1"/>
    <x v="0"/>
    <x v="2"/>
    <n v="58"/>
    <n v="46"/>
    <n v="7155"/>
    <n v="357.75"/>
    <n v="6341.7037119389279"/>
  </r>
  <r>
    <n v="120"/>
    <x v="0"/>
    <x v="2"/>
    <x v="2"/>
    <x v="8"/>
    <n v="294"/>
    <n v="15"/>
    <s v="Abril"/>
    <n v="2025"/>
    <n v="13378"/>
    <x v="1"/>
    <x v="0"/>
    <x v="0"/>
    <n v="40"/>
    <n v="46"/>
    <n v="4998"/>
    <n v="749.7"/>
    <n v="35842.811913040307"/>
  </r>
  <r>
    <n v="132"/>
    <x v="0"/>
    <x v="3"/>
    <x v="0"/>
    <x v="15"/>
    <n v="565"/>
    <n v="5"/>
    <s v="Mayo"/>
    <n v="2023"/>
    <n v="10408"/>
    <x v="1"/>
    <x v="0"/>
    <x v="1"/>
    <n v="60"/>
    <n v="46"/>
    <n v="8475"/>
    <n v="423.75"/>
    <n v="78358.521358468832"/>
  </r>
  <r>
    <n v="139"/>
    <x v="0"/>
    <x v="2"/>
    <x v="1"/>
    <x v="7"/>
    <n v="612"/>
    <n v="5"/>
    <s v="Abril"/>
    <n v="2023"/>
    <n v="12674"/>
    <x v="1"/>
    <x v="0"/>
    <x v="2"/>
    <n v="48"/>
    <n v="45"/>
    <n v="612"/>
    <n v="30.6"/>
    <n v="78641.298879874827"/>
  </r>
  <r>
    <n v="9"/>
    <x v="0"/>
    <x v="3"/>
    <x v="3"/>
    <x v="1"/>
    <n v="870"/>
    <n v="10"/>
    <s v="Abril"/>
    <n v="2023"/>
    <n v="13705"/>
    <x v="1"/>
    <x v="0"/>
    <x v="0"/>
    <n v="30"/>
    <n v="44"/>
    <n v="11310"/>
    <n v="1131"/>
    <n v="10612.648400583814"/>
  </r>
  <r>
    <n v="30"/>
    <x v="0"/>
    <x v="1"/>
    <x v="0"/>
    <x v="9"/>
    <n v="587"/>
    <n v="5"/>
    <s v="Febrero"/>
    <n v="2023"/>
    <n v="10619"/>
    <x v="1"/>
    <x v="2"/>
    <x v="0"/>
    <n v="88"/>
    <n v="44"/>
    <n v="5870"/>
    <n v="293.5"/>
    <n v="61977.596859835758"/>
  </r>
  <r>
    <n v="105"/>
    <x v="4"/>
    <x v="0"/>
    <x v="1"/>
    <x v="16"/>
    <n v="851"/>
    <n v="0"/>
    <s v="Mayo"/>
    <n v="2025"/>
    <n v="6386"/>
    <x v="1"/>
    <x v="0"/>
    <x v="1"/>
    <n v="46"/>
    <n v="44"/>
    <n v="13616"/>
    <n v="0"/>
    <n v="44110.137013324696"/>
  </r>
  <r>
    <n v="2"/>
    <x v="1"/>
    <x v="3"/>
    <x v="3"/>
    <x v="8"/>
    <n v="922"/>
    <n v="10"/>
    <s v="Marzo"/>
    <n v="2023"/>
    <n v="9242"/>
    <x v="1"/>
    <x v="0"/>
    <x v="2"/>
    <n v="97"/>
    <n v="43"/>
    <n v="15674"/>
    <n v="1567.4"/>
    <n v="86714.468327126408"/>
  </r>
  <r>
    <n v="62"/>
    <x v="1"/>
    <x v="3"/>
    <x v="2"/>
    <x v="0"/>
    <n v="202"/>
    <n v="0"/>
    <s v="Marzo"/>
    <n v="2023"/>
    <n v="15849"/>
    <x v="1"/>
    <x v="2"/>
    <x v="1"/>
    <n v="50"/>
    <n v="43"/>
    <n v="1414"/>
    <n v="0"/>
    <n v="30545.104196789674"/>
  </r>
  <r>
    <n v="67"/>
    <x v="0"/>
    <x v="1"/>
    <x v="3"/>
    <x v="12"/>
    <n v="905"/>
    <n v="15"/>
    <s v="Mayo"/>
    <n v="2024"/>
    <n v="15367"/>
    <x v="0"/>
    <x v="1"/>
    <x v="2"/>
    <n v="71"/>
    <n v="43"/>
    <n v="17195"/>
    <n v="2579.25"/>
    <n v="54083.097595116807"/>
  </r>
  <r>
    <n v="101"/>
    <x v="1"/>
    <x v="2"/>
    <x v="2"/>
    <x v="11"/>
    <n v="304"/>
    <n v="0"/>
    <s v="Mayo"/>
    <n v="2025"/>
    <n v="18887"/>
    <x v="1"/>
    <x v="2"/>
    <x v="1"/>
    <n v="79"/>
    <n v="43"/>
    <n v="4256"/>
    <n v="0"/>
    <n v="50867.482273359143"/>
  </r>
  <r>
    <n v="49"/>
    <x v="1"/>
    <x v="1"/>
    <x v="0"/>
    <x v="9"/>
    <n v="833"/>
    <n v="5"/>
    <s v="Marzo"/>
    <n v="2023"/>
    <n v="9033"/>
    <x v="1"/>
    <x v="0"/>
    <x v="2"/>
    <n v="99"/>
    <n v="42"/>
    <n v="8330"/>
    <n v="416.5"/>
    <n v="33286.359980204768"/>
  </r>
  <r>
    <n v="54"/>
    <x v="4"/>
    <x v="3"/>
    <x v="1"/>
    <x v="2"/>
    <n v="866"/>
    <n v="15"/>
    <s v="Marzo"/>
    <n v="2023"/>
    <n v="10877"/>
    <x v="1"/>
    <x v="1"/>
    <x v="0"/>
    <n v="84"/>
    <n v="42"/>
    <n v="4330"/>
    <n v="649.5"/>
    <n v="58503.687711016028"/>
  </r>
  <r>
    <n v="90"/>
    <x v="0"/>
    <x v="2"/>
    <x v="2"/>
    <x v="15"/>
    <n v="283"/>
    <n v="5"/>
    <s v="Abril"/>
    <n v="2024"/>
    <n v="11136"/>
    <x v="1"/>
    <x v="0"/>
    <x v="0"/>
    <n v="54"/>
    <n v="42"/>
    <n v="4245"/>
    <n v="212.25"/>
    <n v="25533.500923692962"/>
  </r>
  <r>
    <n v="98"/>
    <x v="0"/>
    <x v="3"/>
    <x v="1"/>
    <x v="15"/>
    <n v="873"/>
    <n v="10"/>
    <s v="Abril"/>
    <n v="2024"/>
    <n v="17989"/>
    <x v="1"/>
    <x v="1"/>
    <x v="1"/>
    <n v="60"/>
    <n v="42"/>
    <n v="13095"/>
    <n v="1309.5"/>
    <n v="27637.608565929579"/>
  </r>
  <r>
    <n v="124"/>
    <x v="4"/>
    <x v="3"/>
    <x v="2"/>
    <x v="16"/>
    <n v="192"/>
    <n v="10"/>
    <s v="Mayo"/>
    <n v="2025"/>
    <n v="17385"/>
    <x v="0"/>
    <x v="0"/>
    <x v="1"/>
    <n v="29"/>
    <n v="42"/>
    <n v="3072"/>
    <n v="307.2"/>
    <n v="32592.473547355985"/>
  </r>
  <r>
    <n v="1"/>
    <x v="0"/>
    <x v="1"/>
    <x v="2"/>
    <x v="4"/>
    <n v="504"/>
    <n v="0"/>
    <s v="Febrero"/>
    <n v="2024"/>
    <n v="16348"/>
    <x v="1"/>
    <x v="1"/>
    <x v="1"/>
    <n v="11"/>
    <n v="41"/>
    <n v="6048"/>
    <n v="0"/>
    <n v="3702.5971955517161"/>
  </r>
  <r>
    <n v="86"/>
    <x v="4"/>
    <x v="1"/>
    <x v="2"/>
    <x v="17"/>
    <n v="232"/>
    <n v="15"/>
    <s v="Mayo"/>
    <n v="2024"/>
    <n v="9263"/>
    <x v="1"/>
    <x v="1"/>
    <x v="1"/>
    <n v="96"/>
    <n v="41"/>
    <n v="1392"/>
    <n v="208.8"/>
    <n v="20013.038218995192"/>
  </r>
  <r>
    <n v="108"/>
    <x v="3"/>
    <x v="3"/>
    <x v="3"/>
    <x v="9"/>
    <n v="860"/>
    <n v="0"/>
    <s v="Abril"/>
    <n v="2024"/>
    <n v="9788"/>
    <x v="1"/>
    <x v="2"/>
    <x v="0"/>
    <n v="12"/>
    <n v="41"/>
    <n v="8600"/>
    <n v="0"/>
    <n v="91315.56623970803"/>
  </r>
  <r>
    <n v="10"/>
    <x v="4"/>
    <x v="3"/>
    <x v="1"/>
    <x v="12"/>
    <n v="536"/>
    <n v="15"/>
    <s v="Enero"/>
    <n v="2024"/>
    <n v="15112"/>
    <x v="0"/>
    <x v="2"/>
    <x v="1"/>
    <n v="27"/>
    <n v="40"/>
    <n v="10184"/>
    <n v="1527.6"/>
    <n v="81191.803738449555"/>
  </r>
  <r>
    <n v="44"/>
    <x v="1"/>
    <x v="2"/>
    <x v="0"/>
    <x v="17"/>
    <n v="405"/>
    <n v="10"/>
    <s v="Mayo"/>
    <n v="2025"/>
    <n v="8186"/>
    <x v="0"/>
    <x v="1"/>
    <x v="2"/>
    <n v="86"/>
    <n v="40"/>
    <n v="2430"/>
    <n v="243"/>
    <n v="47302.668289912923"/>
  </r>
  <r>
    <n v="149"/>
    <x v="4"/>
    <x v="1"/>
    <x v="3"/>
    <x v="6"/>
    <n v="172"/>
    <n v="10"/>
    <s v="Marzo"/>
    <n v="2023"/>
    <n v="10136"/>
    <x v="1"/>
    <x v="0"/>
    <x v="2"/>
    <n v="17"/>
    <n v="40"/>
    <n v="516"/>
    <n v="51.6"/>
    <n v="35352.772255284843"/>
  </r>
  <r>
    <n v="27"/>
    <x v="0"/>
    <x v="1"/>
    <x v="1"/>
    <x v="16"/>
    <n v="545"/>
    <n v="5"/>
    <s v="Abril"/>
    <n v="2023"/>
    <n v="18364"/>
    <x v="0"/>
    <x v="0"/>
    <x v="0"/>
    <n v="85"/>
    <n v="39"/>
    <n v="8720"/>
    <n v="436"/>
    <n v="97561.332612127269"/>
  </r>
  <r>
    <n v="133"/>
    <x v="4"/>
    <x v="1"/>
    <x v="2"/>
    <x v="10"/>
    <n v="703"/>
    <n v="5"/>
    <s v="Febrero"/>
    <n v="2025"/>
    <n v="14977"/>
    <x v="1"/>
    <x v="2"/>
    <x v="1"/>
    <n v="45"/>
    <n v="39"/>
    <n v="1406"/>
    <n v="70.3"/>
    <n v="31374.282288189177"/>
  </r>
  <r>
    <n v="13"/>
    <x v="3"/>
    <x v="3"/>
    <x v="2"/>
    <x v="4"/>
    <n v="776"/>
    <n v="5"/>
    <s v="Abril"/>
    <n v="2025"/>
    <n v="8594"/>
    <x v="0"/>
    <x v="0"/>
    <x v="0"/>
    <n v="47"/>
    <n v="38"/>
    <n v="9312"/>
    <n v="465.6"/>
    <n v="43055.262629497214"/>
  </r>
  <r>
    <n v="17"/>
    <x v="2"/>
    <x v="1"/>
    <x v="0"/>
    <x v="3"/>
    <n v="244"/>
    <n v="0"/>
    <s v="Marzo"/>
    <n v="2024"/>
    <n v="9566"/>
    <x v="0"/>
    <x v="2"/>
    <x v="1"/>
    <n v="98"/>
    <n v="38"/>
    <n v="2196"/>
    <n v="0"/>
    <n v="99495.023114603013"/>
  </r>
  <r>
    <n v="95"/>
    <x v="0"/>
    <x v="0"/>
    <x v="2"/>
    <x v="6"/>
    <n v="951"/>
    <n v="5"/>
    <s v="Mayo"/>
    <n v="2024"/>
    <n v="7969"/>
    <x v="1"/>
    <x v="1"/>
    <x v="0"/>
    <n v="62"/>
    <n v="38"/>
    <n v="2853"/>
    <n v="142.65"/>
    <n v="89526.155765657837"/>
  </r>
  <r>
    <n v="8"/>
    <x v="1"/>
    <x v="0"/>
    <x v="1"/>
    <x v="16"/>
    <n v="969"/>
    <n v="10"/>
    <s v="Marzo"/>
    <n v="2023"/>
    <n v="9177"/>
    <x v="1"/>
    <x v="0"/>
    <x v="2"/>
    <n v="81"/>
    <n v="37"/>
    <n v="15504"/>
    <n v="1550.4"/>
    <n v="54215.418328037093"/>
  </r>
  <r>
    <n v="102"/>
    <x v="0"/>
    <x v="2"/>
    <x v="1"/>
    <x v="15"/>
    <n v="225"/>
    <n v="5"/>
    <s v="Marzo"/>
    <n v="2023"/>
    <n v="9225"/>
    <x v="1"/>
    <x v="0"/>
    <x v="0"/>
    <n v="27"/>
    <n v="37"/>
    <n v="3375"/>
    <n v="168.75"/>
    <n v="95905.68155862733"/>
  </r>
  <r>
    <n v="116"/>
    <x v="4"/>
    <x v="2"/>
    <x v="2"/>
    <x v="14"/>
    <n v="459"/>
    <n v="5"/>
    <s v="Marzo"/>
    <n v="2025"/>
    <n v="15250"/>
    <x v="1"/>
    <x v="0"/>
    <x v="1"/>
    <n v="16"/>
    <n v="37"/>
    <n v="8262"/>
    <n v="413.1"/>
    <n v="12917.331121904514"/>
  </r>
  <r>
    <n v="6"/>
    <x v="0"/>
    <x v="3"/>
    <x v="3"/>
    <x v="8"/>
    <n v="962"/>
    <n v="15"/>
    <s v="Febrero"/>
    <n v="2023"/>
    <n v="18859"/>
    <x v="1"/>
    <x v="1"/>
    <x v="0"/>
    <n v="86"/>
    <n v="36"/>
    <n v="16354"/>
    <n v="2453.1"/>
    <n v="51168.796877238055"/>
  </r>
  <r>
    <n v="24"/>
    <x v="1"/>
    <x v="2"/>
    <x v="0"/>
    <x v="6"/>
    <n v="784"/>
    <n v="15"/>
    <s v="Febrero"/>
    <n v="2023"/>
    <n v="6279"/>
    <x v="1"/>
    <x v="1"/>
    <x v="1"/>
    <n v="97"/>
    <n v="36"/>
    <n v="2352"/>
    <n v="352.8"/>
    <n v="23029.867917657699"/>
  </r>
  <r>
    <n v="55"/>
    <x v="1"/>
    <x v="2"/>
    <x v="0"/>
    <x v="17"/>
    <n v="402"/>
    <n v="0"/>
    <s v="Enero"/>
    <n v="2023"/>
    <n v="6301"/>
    <x v="1"/>
    <x v="2"/>
    <x v="2"/>
    <n v="70"/>
    <n v="36"/>
    <n v="2412"/>
    <n v="0"/>
    <n v="42624.010149276626"/>
  </r>
  <r>
    <n v="57"/>
    <x v="2"/>
    <x v="0"/>
    <x v="1"/>
    <x v="5"/>
    <n v="328"/>
    <n v="0"/>
    <s v="Abril"/>
    <n v="2025"/>
    <n v="7051"/>
    <x v="1"/>
    <x v="2"/>
    <x v="2"/>
    <n v="15"/>
    <n v="36"/>
    <n v="2624"/>
    <n v="0"/>
    <n v="53540.362884100919"/>
  </r>
  <r>
    <n v="59"/>
    <x v="2"/>
    <x v="2"/>
    <x v="3"/>
    <x v="1"/>
    <n v="677"/>
    <n v="5"/>
    <s v="Mayo"/>
    <n v="2024"/>
    <n v="13633"/>
    <x v="0"/>
    <x v="0"/>
    <x v="1"/>
    <n v="15"/>
    <n v="36"/>
    <n v="8801"/>
    <n v="440.05"/>
    <n v="84483.548546182705"/>
  </r>
  <r>
    <n v="73"/>
    <x v="0"/>
    <x v="1"/>
    <x v="3"/>
    <x v="6"/>
    <n v="958"/>
    <n v="15"/>
    <s v="Enero"/>
    <n v="2023"/>
    <n v="12184"/>
    <x v="1"/>
    <x v="0"/>
    <x v="0"/>
    <n v="89"/>
    <n v="36"/>
    <n v="2874"/>
    <n v="431.1"/>
    <n v="85059.645600342279"/>
  </r>
  <r>
    <n v="80"/>
    <x v="2"/>
    <x v="3"/>
    <x v="3"/>
    <x v="7"/>
    <n v="434"/>
    <n v="15"/>
    <s v="Marzo"/>
    <n v="2024"/>
    <n v="5341"/>
    <x v="1"/>
    <x v="0"/>
    <x v="0"/>
    <n v="50"/>
    <n v="36"/>
    <n v="434"/>
    <n v="65.099999999999994"/>
    <n v="77365.073351249855"/>
  </r>
  <r>
    <n v="29"/>
    <x v="1"/>
    <x v="0"/>
    <x v="0"/>
    <x v="1"/>
    <n v="980"/>
    <n v="10"/>
    <s v="Mayo"/>
    <n v="2024"/>
    <n v="10986"/>
    <x v="1"/>
    <x v="1"/>
    <x v="1"/>
    <n v="41"/>
    <n v="35"/>
    <n v="12740"/>
    <n v="1274"/>
    <n v="56724.228531902554"/>
  </r>
  <r>
    <n v="23"/>
    <x v="3"/>
    <x v="0"/>
    <x v="2"/>
    <x v="2"/>
    <n v="150"/>
    <n v="10"/>
    <s v="Febrero"/>
    <n v="2023"/>
    <n v="18221"/>
    <x v="1"/>
    <x v="2"/>
    <x v="0"/>
    <n v="60"/>
    <n v="34"/>
    <n v="750"/>
    <n v="75"/>
    <n v="22176.538774711793"/>
  </r>
  <r>
    <n v="78"/>
    <x v="3"/>
    <x v="1"/>
    <x v="0"/>
    <x v="3"/>
    <n v="265"/>
    <n v="5"/>
    <s v="Febrero"/>
    <n v="2025"/>
    <n v="6622"/>
    <x v="1"/>
    <x v="2"/>
    <x v="1"/>
    <n v="35"/>
    <n v="34"/>
    <n v="2385"/>
    <n v="119.25"/>
    <n v="89022.081832765922"/>
  </r>
  <r>
    <n v="91"/>
    <x v="1"/>
    <x v="1"/>
    <x v="3"/>
    <x v="16"/>
    <n v="500"/>
    <n v="0"/>
    <s v="Mayo"/>
    <n v="2025"/>
    <n v="13646"/>
    <x v="1"/>
    <x v="2"/>
    <x v="2"/>
    <n v="28"/>
    <n v="33"/>
    <n v="8000"/>
    <n v="0"/>
    <n v="40282.934480340162"/>
  </r>
  <r>
    <n v="121"/>
    <x v="2"/>
    <x v="1"/>
    <x v="0"/>
    <x v="3"/>
    <n v="963"/>
    <n v="10"/>
    <s v="Febrero"/>
    <n v="2025"/>
    <n v="16046"/>
    <x v="0"/>
    <x v="2"/>
    <x v="2"/>
    <n v="67"/>
    <n v="33"/>
    <n v="8667"/>
    <n v="866.7"/>
    <n v="91460.614212895263"/>
  </r>
  <r>
    <n v="82"/>
    <x v="0"/>
    <x v="0"/>
    <x v="2"/>
    <x v="1"/>
    <n v="858"/>
    <n v="5"/>
    <s v="Marzo"/>
    <n v="2023"/>
    <n v="7074"/>
    <x v="1"/>
    <x v="1"/>
    <x v="1"/>
    <n v="23"/>
    <n v="32"/>
    <n v="11154"/>
    <n v="557.70000000000005"/>
    <n v="5191.187314760653"/>
  </r>
  <r>
    <n v="141"/>
    <x v="2"/>
    <x v="3"/>
    <x v="3"/>
    <x v="15"/>
    <n v="332"/>
    <n v="0"/>
    <s v="Abril"/>
    <n v="2023"/>
    <n v="11122"/>
    <x v="0"/>
    <x v="0"/>
    <x v="0"/>
    <n v="67"/>
    <n v="32"/>
    <n v="4980"/>
    <n v="0"/>
    <n v="28603.982139527288"/>
  </r>
  <r>
    <n v="115"/>
    <x v="0"/>
    <x v="2"/>
    <x v="1"/>
    <x v="5"/>
    <n v="999"/>
    <n v="10"/>
    <s v="Febrero"/>
    <n v="2024"/>
    <n v="10415"/>
    <x v="1"/>
    <x v="2"/>
    <x v="0"/>
    <n v="88"/>
    <n v="31"/>
    <n v="7992"/>
    <n v="799.2"/>
    <n v="33790.684502383068"/>
  </r>
  <r>
    <n v="33"/>
    <x v="2"/>
    <x v="0"/>
    <x v="2"/>
    <x v="2"/>
    <n v="447"/>
    <n v="0"/>
    <s v="Mayo"/>
    <n v="2023"/>
    <n v="6387"/>
    <x v="0"/>
    <x v="0"/>
    <x v="2"/>
    <n v="95"/>
    <n v="30"/>
    <n v="2235"/>
    <n v="0"/>
    <n v="75633.686483493671"/>
  </r>
  <r>
    <n v="96"/>
    <x v="2"/>
    <x v="2"/>
    <x v="2"/>
    <x v="12"/>
    <n v="168"/>
    <n v="15"/>
    <s v="Marzo"/>
    <n v="2023"/>
    <n v="8028"/>
    <x v="0"/>
    <x v="0"/>
    <x v="1"/>
    <n v="64"/>
    <n v="30"/>
    <n v="3192"/>
    <n v="478.8"/>
    <n v="28704.195585791735"/>
  </r>
  <r>
    <n v="144"/>
    <x v="4"/>
    <x v="3"/>
    <x v="1"/>
    <x v="8"/>
    <n v="145"/>
    <n v="5"/>
    <s v="Febrero"/>
    <n v="2025"/>
    <n v="5153"/>
    <x v="1"/>
    <x v="2"/>
    <x v="1"/>
    <n v="27"/>
    <n v="30"/>
    <n v="2465"/>
    <n v="123.25"/>
    <n v="40303.177430889045"/>
  </r>
  <r>
    <n v="43"/>
    <x v="1"/>
    <x v="1"/>
    <x v="0"/>
    <x v="8"/>
    <n v="990"/>
    <n v="5"/>
    <s v="Febrero"/>
    <n v="2023"/>
    <n v="17145"/>
    <x v="0"/>
    <x v="0"/>
    <x v="2"/>
    <n v="42"/>
    <n v="29"/>
    <n v="16830"/>
    <n v="841.5"/>
    <n v="16041.473822951113"/>
  </r>
  <r>
    <n v="126"/>
    <x v="1"/>
    <x v="0"/>
    <x v="3"/>
    <x v="11"/>
    <n v="160"/>
    <n v="10"/>
    <s v="Marzo"/>
    <n v="2024"/>
    <n v="11766"/>
    <x v="1"/>
    <x v="2"/>
    <x v="0"/>
    <n v="13"/>
    <n v="29"/>
    <n v="2240"/>
    <n v="224"/>
    <n v="83038.261426155586"/>
  </r>
  <r>
    <n v="40"/>
    <x v="2"/>
    <x v="3"/>
    <x v="1"/>
    <x v="3"/>
    <n v="537"/>
    <n v="10"/>
    <s v="Mayo"/>
    <n v="2025"/>
    <n v="9223"/>
    <x v="1"/>
    <x v="2"/>
    <x v="2"/>
    <n v="42"/>
    <n v="28"/>
    <n v="4833"/>
    <n v="483.3"/>
    <n v="98029.031030214479"/>
  </r>
  <r>
    <n v="76"/>
    <x v="1"/>
    <x v="0"/>
    <x v="3"/>
    <x v="14"/>
    <n v="407"/>
    <n v="0"/>
    <s v="Enero"/>
    <n v="2025"/>
    <n v="18689"/>
    <x v="0"/>
    <x v="1"/>
    <x v="2"/>
    <n v="67"/>
    <n v="28"/>
    <n v="7326"/>
    <n v="0"/>
    <n v="71171.78999099278"/>
  </r>
  <r>
    <n v="94"/>
    <x v="2"/>
    <x v="1"/>
    <x v="3"/>
    <x v="13"/>
    <n v="607"/>
    <n v="15"/>
    <s v="Mayo"/>
    <n v="2024"/>
    <n v="16664"/>
    <x v="0"/>
    <x v="1"/>
    <x v="0"/>
    <n v="17"/>
    <n v="28"/>
    <n v="2428"/>
    <n v="364.2"/>
    <n v="83414.999088707569"/>
  </r>
  <r>
    <n v="114"/>
    <x v="2"/>
    <x v="0"/>
    <x v="0"/>
    <x v="13"/>
    <n v="619"/>
    <n v="5"/>
    <s v="Mayo"/>
    <n v="2025"/>
    <n v="8850"/>
    <x v="0"/>
    <x v="2"/>
    <x v="1"/>
    <n v="72"/>
    <n v="28"/>
    <n v="2476"/>
    <n v="123.8"/>
    <n v="33414.628735419174"/>
  </r>
  <r>
    <n v="21"/>
    <x v="2"/>
    <x v="1"/>
    <x v="0"/>
    <x v="15"/>
    <n v="977"/>
    <n v="10"/>
    <s v="Marzo"/>
    <n v="2023"/>
    <n v="19596"/>
    <x v="0"/>
    <x v="0"/>
    <x v="1"/>
    <n v="20"/>
    <n v="27"/>
    <n v="14655"/>
    <n v="1465.5"/>
    <n v="29370.140337932535"/>
  </r>
  <r>
    <n v="53"/>
    <x v="1"/>
    <x v="2"/>
    <x v="3"/>
    <x v="2"/>
    <n v="723"/>
    <n v="10"/>
    <s v="Mayo"/>
    <n v="2023"/>
    <n v="12368"/>
    <x v="0"/>
    <x v="2"/>
    <x v="2"/>
    <n v="58"/>
    <n v="27"/>
    <n v="3615"/>
    <n v="361.5"/>
    <n v="90953.423335003317"/>
  </r>
  <r>
    <n v="63"/>
    <x v="1"/>
    <x v="2"/>
    <x v="2"/>
    <x v="1"/>
    <n v="521"/>
    <n v="10"/>
    <s v="Marzo"/>
    <n v="2025"/>
    <n v="16990"/>
    <x v="1"/>
    <x v="0"/>
    <x v="0"/>
    <n v="85"/>
    <n v="27"/>
    <n v="6773"/>
    <n v="677.3"/>
    <n v="66494.618333916878"/>
  </r>
  <r>
    <n v="136"/>
    <x v="1"/>
    <x v="0"/>
    <x v="3"/>
    <x v="1"/>
    <n v="633"/>
    <n v="10"/>
    <s v="Abril"/>
    <n v="2024"/>
    <n v="6762"/>
    <x v="0"/>
    <x v="1"/>
    <x v="2"/>
    <n v="43"/>
    <n v="26"/>
    <n v="8229"/>
    <n v="822.9"/>
    <n v="99455.340074497435"/>
  </r>
  <r>
    <n v="75"/>
    <x v="3"/>
    <x v="2"/>
    <x v="3"/>
    <x v="1"/>
    <n v="546"/>
    <n v="10"/>
    <s v="Enero"/>
    <n v="2024"/>
    <n v="12141"/>
    <x v="0"/>
    <x v="2"/>
    <x v="2"/>
    <n v="15"/>
    <n v="25"/>
    <n v="7098"/>
    <n v="709.8"/>
    <n v="57408.718177098213"/>
  </r>
  <r>
    <n v="123"/>
    <x v="1"/>
    <x v="0"/>
    <x v="1"/>
    <x v="1"/>
    <n v="766"/>
    <n v="10"/>
    <s v="Marzo"/>
    <n v="2025"/>
    <n v="6333"/>
    <x v="0"/>
    <x v="2"/>
    <x v="1"/>
    <n v="33"/>
    <n v="25"/>
    <n v="9958"/>
    <n v="995.8"/>
    <n v="61352.341006637042"/>
  </r>
  <r>
    <n v="130"/>
    <x v="0"/>
    <x v="0"/>
    <x v="2"/>
    <x v="12"/>
    <n v="888"/>
    <n v="15"/>
    <s v="Abril"/>
    <n v="2025"/>
    <n v="11212"/>
    <x v="1"/>
    <x v="0"/>
    <x v="0"/>
    <n v="59"/>
    <n v="25"/>
    <n v="16872"/>
    <n v="2530.8000000000002"/>
    <n v="79432.596247009002"/>
  </r>
  <r>
    <n v="150"/>
    <x v="0"/>
    <x v="2"/>
    <x v="2"/>
    <x v="7"/>
    <n v="893"/>
    <n v="10"/>
    <s v="Mayo"/>
    <n v="2025"/>
    <n v="10760"/>
    <x v="0"/>
    <x v="1"/>
    <x v="1"/>
    <n v="96"/>
    <n v="25"/>
    <n v="893"/>
    <n v="89.3"/>
    <n v="46275.275902434892"/>
  </r>
  <r>
    <n v="14"/>
    <x v="2"/>
    <x v="2"/>
    <x v="1"/>
    <x v="3"/>
    <n v="813"/>
    <n v="15"/>
    <s v="Enero"/>
    <n v="2023"/>
    <n v="9841"/>
    <x v="1"/>
    <x v="2"/>
    <x v="2"/>
    <n v="41"/>
    <n v="24"/>
    <n v="7317"/>
    <n v="1097.55"/>
    <n v="92626.632308154891"/>
  </r>
  <r>
    <n v="20"/>
    <x v="3"/>
    <x v="0"/>
    <x v="2"/>
    <x v="12"/>
    <n v="556"/>
    <n v="15"/>
    <s v="Marzo"/>
    <n v="2025"/>
    <n v="6555"/>
    <x v="1"/>
    <x v="0"/>
    <x v="2"/>
    <n v="17"/>
    <n v="24"/>
    <n v="10564"/>
    <n v="1584.6"/>
    <n v="92728.309786273603"/>
  </r>
  <r>
    <n v="92"/>
    <x v="1"/>
    <x v="1"/>
    <x v="0"/>
    <x v="18"/>
    <n v="429"/>
    <n v="0"/>
    <s v="Enero"/>
    <n v="2025"/>
    <n v="16145"/>
    <x v="0"/>
    <x v="1"/>
    <x v="2"/>
    <n v="64"/>
    <n v="24"/>
    <n v="4719"/>
    <n v="0"/>
    <n v="95143.705620300985"/>
  </r>
  <r>
    <n v="138"/>
    <x v="1"/>
    <x v="3"/>
    <x v="2"/>
    <x v="7"/>
    <n v="937"/>
    <n v="10"/>
    <s v="Abril"/>
    <n v="2025"/>
    <n v="12101"/>
    <x v="1"/>
    <x v="0"/>
    <x v="1"/>
    <n v="15"/>
    <n v="24"/>
    <n v="937"/>
    <n v="93.7"/>
    <n v="4350.1247156122699"/>
  </r>
  <r>
    <n v="89"/>
    <x v="0"/>
    <x v="3"/>
    <x v="2"/>
    <x v="1"/>
    <n v="237"/>
    <n v="10"/>
    <s v="Marzo"/>
    <n v="2023"/>
    <n v="19060"/>
    <x v="0"/>
    <x v="2"/>
    <x v="2"/>
    <n v="34"/>
    <n v="23"/>
    <n v="3081"/>
    <n v="308.10000000000002"/>
    <n v="83891.686993232914"/>
  </r>
  <r>
    <n v="31"/>
    <x v="3"/>
    <x v="0"/>
    <x v="0"/>
    <x v="0"/>
    <n v="899"/>
    <n v="15"/>
    <s v="Abril"/>
    <n v="2025"/>
    <n v="16769"/>
    <x v="1"/>
    <x v="0"/>
    <x v="2"/>
    <n v="89"/>
    <n v="22"/>
    <n v="6293"/>
    <n v="943.95"/>
    <n v="60339.990440327092"/>
  </r>
  <r>
    <n v="100"/>
    <x v="2"/>
    <x v="3"/>
    <x v="0"/>
    <x v="8"/>
    <n v="549"/>
    <n v="10"/>
    <s v="Febrero"/>
    <n v="2025"/>
    <n v="8629"/>
    <x v="1"/>
    <x v="2"/>
    <x v="0"/>
    <n v="91"/>
    <n v="22"/>
    <n v="9333"/>
    <n v="933.3"/>
    <n v="74488.114468661573"/>
  </r>
  <r>
    <n v="104"/>
    <x v="0"/>
    <x v="3"/>
    <x v="1"/>
    <x v="6"/>
    <n v="142"/>
    <n v="0"/>
    <s v="Enero"/>
    <n v="2025"/>
    <n v="10941"/>
    <x v="0"/>
    <x v="0"/>
    <x v="0"/>
    <n v="31"/>
    <n v="22"/>
    <n v="426"/>
    <n v="0"/>
    <n v="27778.458310146234"/>
  </r>
  <r>
    <n v="119"/>
    <x v="0"/>
    <x v="1"/>
    <x v="0"/>
    <x v="13"/>
    <n v="380"/>
    <n v="10"/>
    <s v="Abril"/>
    <n v="2023"/>
    <n v="14328"/>
    <x v="0"/>
    <x v="0"/>
    <x v="0"/>
    <n v="94"/>
    <n v="21"/>
    <n v="1520"/>
    <n v="152"/>
    <n v="8895.6151720140188"/>
  </r>
  <r>
    <n v="111"/>
    <x v="0"/>
    <x v="1"/>
    <x v="0"/>
    <x v="17"/>
    <n v="947"/>
    <n v="10"/>
    <s v="Mayo"/>
    <n v="2024"/>
    <n v="18081"/>
    <x v="1"/>
    <x v="1"/>
    <x v="2"/>
    <n v="44"/>
    <n v="20"/>
    <n v="5682"/>
    <n v="568.20000000000005"/>
    <n v="79619.453959556238"/>
  </r>
  <r>
    <n v="15"/>
    <x v="1"/>
    <x v="0"/>
    <x v="1"/>
    <x v="12"/>
    <n v="557"/>
    <n v="0"/>
    <s v="Febrero"/>
    <n v="2023"/>
    <n v="6409"/>
    <x v="0"/>
    <x v="2"/>
    <x v="2"/>
    <n v="20"/>
    <n v="19"/>
    <n v="10583"/>
    <n v="0"/>
    <n v="55553.764954830462"/>
  </r>
  <r>
    <n v="47"/>
    <x v="2"/>
    <x v="1"/>
    <x v="0"/>
    <x v="1"/>
    <n v="335"/>
    <n v="0"/>
    <s v="Febrero"/>
    <n v="2025"/>
    <n v="17808"/>
    <x v="1"/>
    <x v="1"/>
    <x v="2"/>
    <n v="75"/>
    <n v="19"/>
    <n v="4355"/>
    <n v="0"/>
    <n v="16553.305782185562"/>
  </r>
  <r>
    <n v="52"/>
    <x v="2"/>
    <x v="3"/>
    <x v="0"/>
    <x v="10"/>
    <n v="500"/>
    <n v="10"/>
    <s v="Abril"/>
    <n v="2023"/>
    <n v="16622"/>
    <x v="1"/>
    <x v="2"/>
    <x v="2"/>
    <n v="53"/>
    <n v="19"/>
    <n v="1000"/>
    <n v="100"/>
    <n v="4231.8302600791794"/>
  </r>
  <r>
    <n v="68"/>
    <x v="3"/>
    <x v="2"/>
    <x v="1"/>
    <x v="4"/>
    <n v="405"/>
    <n v="0"/>
    <s v="Febrero"/>
    <n v="2024"/>
    <n v="17116"/>
    <x v="1"/>
    <x v="0"/>
    <x v="0"/>
    <n v="93"/>
    <n v="19"/>
    <n v="4860"/>
    <n v="0"/>
    <n v="92768.425910292615"/>
  </r>
  <r>
    <n v="74"/>
    <x v="3"/>
    <x v="1"/>
    <x v="1"/>
    <x v="1"/>
    <n v="534"/>
    <n v="5"/>
    <s v="Enero"/>
    <n v="2023"/>
    <n v="10796"/>
    <x v="1"/>
    <x v="1"/>
    <x v="2"/>
    <n v="13"/>
    <n v="19"/>
    <n v="6942"/>
    <n v="347.1"/>
    <n v="7497.4763363759412"/>
  </r>
  <r>
    <n v="87"/>
    <x v="4"/>
    <x v="1"/>
    <x v="3"/>
    <x v="4"/>
    <n v="896"/>
    <n v="0"/>
    <s v="Enero"/>
    <n v="2025"/>
    <n v="13801"/>
    <x v="0"/>
    <x v="0"/>
    <x v="1"/>
    <n v="21"/>
    <n v="19"/>
    <n v="10752"/>
    <n v="0"/>
    <n v="50441.210924640443"/>
  </r>
  <r>
    <n v="103"/>
    <x v="1"/>
    <x v="2"/>
    <x v="0"/>
    <x v="7"/>
    <n v="846"/>
    <n v="0"/>
    <s v="Febrero"/>
    <n v="2023"/>
    <n v="8067"/>
    <x v="0"/>
    <x v="1"/>
    <x v="2"/>
    <n v="92"/>
    <n v="19"/>
    <n v="846"/>
    <n v="0"/>
    <n v="25266.832737379707"/>
  </r>
  <r>
    <n v="143"/>
    <x v="4"/>
    <x v="1"/>
    <x v="2"/>
    <x v="18"/>
    <n v="445"/>
    <n v="15"/>
    <s v="Mayo"/>
    <n v="2025"/>
    <n v="19536"/>
    <x v="0"/>
    <x v="0"/>
    <x v="2"/>
    <n v="12"/>
    <n v="18"/>
    <n v="4895"/>
    <n v="734.25"/>
    <n v="24692.733277281994"/>
  </r>
  <r>
    <n v="128"/>
    <x v="3"/>
    <x v="2"/>
    <x v="2"/>
    <x v="17"/>
    <n v="150"/>
    <n v="0"/>
    <s v="Febrero"/>
    <n v="2025"/>
    <n v="9853"/>
    <x v="0"/>
    <x v="2"/>
    <x v="2"/>
    <n v="69"/>
    <n v="17"/>
    <n v="900"/>
    <n v="0"/>
    <n v="57615.122685580558"/>
  </r>
  <r>
    <n v="19"/>
    <x v="0"/>
    <x v="1"/>
    <x v="1"/>
    <x v="11"/>
    <n v="177"/>
    <n v="0"/>
    <s v="Mayo"/>
    <n v="2025"/>
    <n v="9491"/>
    <x v="1"/>
    <x v="0"/>
    <x v="0"/>
    <n v="50"/>
    <n v="16"/>
    <n v="2478"/>
    <n v="0"/>
    <n v="51001.155185102063"/>
  </r>
  <r>
    <n v="129"/>
    <x v="4"/>
    <x v="1"/>
    <x v="2"/>
    <x v="14"/>
    <n v="502"/>
    <n v="15"/>
    <s v="Marzo"/>
    <n v="2023"/>
    <n v="17693"/>
    <x v="0"/>
    <x v="1"/>
    <x v="2"/>
    <n v="33"/>
    <n v="16"/>
    <n v="9036"/>
    <n v="1355.4"/>
    <n v="68062.942546307982"/>
  </r>
  <r>
    <n v="38"/>
    <x v="3"/>
    <x v="3"/>
    <x v="3"/>
    <x v="15"/>
    <n v="349"/>
    <n v="10"/>
    <s v="Marzo"/>
    <n v="2025"/>
    <n v="7106"/>
    <x v="1"/>
    <x v="2"/>
    <x v="0"/>
    <n v="41"/>
    <n v="15"/>
    <n v="5235"/>
    <n v="523.5"/>
    <n v="62388.588994559075"/>
  </r>
  <r>
    <n v="106"/>
    <x v="3"/>
    <x v="2"/>
    <x v="2"/>
    <x v="18"/>
    <n v="982"/>
    <n v="0"/>
    <s v="Abril"/>
    <n v="2025"/>
    <n v="16968"/>
    <x v="1"/>
    <x v="1"/>
    <x v="1"/>
    <n v="65"/>
    <n v="15"/>
    <n v="10802"/>
    <n v="0"/>
    <n v="99273.338342714822"/>
  </r>
  <r>
    <n v="145"/>
    <x v="1"/>
    <x v="0"/>
    <x v="3"/>
    <x v="1"/>
    <n v="645"/>
    <n v="10"/>
    <s v="Enero"/>
    <n v="2024"/>
    <n v="12617"/>
    <x v="1"/>
    <x v="1"/>
    <x v="2"/>
    <n v="49"/>
    <n v="15"/>
    <n v="8385"/>
    <n v="838.5"/>
    <n v="6077.8702023662336"/>
  </r>
  <r>
    <n v="65"/>
    <x v="2"/>
    <x v="1"/>
    <x v="3"/>
    <x v="13"/>
    <n v="863"/>
    <n v="5"/>
    <s v="Abril"/>
    <n v="2023"/>
    <n v="5074"/>
    <x v="1"/>
    <x v="2"/>
    <x v="0"/>
    <n v="81"/>
    <n v="14"/>
    <n v="3452"/>
    <n v="172.6"/>
    <n v="69116.191034756295"/>
  </r>
  <r>
    <n v="3"/>
    <x v="0"/>
    <x v="0"/>
    <x v="2"/>
    <x v="1"/>
    <n v="617"/>
    <n v="0"/>
    <s v="Mayo"/>
    <n v="2024"/>
    <n v="8695"/>
    <x v="1"/>
    <x v="2"/>
    <x v="1"/>
    <n v="81"/>
    <n v="13"/>
    <n v="8021"/>
    <n v="0"/>
    <n v="51609.671553720473"/>
  </r>
  <r>
    <n v="4"/>
    <x v="2"/>
    <x v="0"/>
    <x v="2"/>
    <x v="6"/>
    <n v="575"/>
    <n v="5"/>
    <s v="Abril"/>
    <n v="2025"/>
    <n v="8452"/>
    <x v="0"/>
    <x v="2"/>
    <x v="0"/>
    <n v="20"/>
    <n v="13"/>
    <n v="1725"/>
    <n v="86.25"/>
    <n v="78346.413974013136"/>
  </r>
  <r>
    <n v="12"/>
    <x v="1"/>
    <x v="0"/>
    <x v="0"/>
    <x v="13"/>
    <n v="664"/>
    <n v="0"/>
    <s v="Enero"/>
    <n v="2024"/>
    <n v="11035"/>
    <x v="0"/>
    <x v="1"/>
    <x v="0"/>
    <n v="91"/>
    <n v="13"/>
    <n v="2656"/>
    <n v="0"/>
    <n v="23596.761799630243"/>
  </r>
  <r>
    <n v="37"/>
    <x v="1"/>
    <x v="1"/>
    <x v="0"/>
    <x v="14"/>
    <n v="253"/>
    <n v="15"/>
    <s v="Marzo"/>
    <n v="2024"/>
    <n v="7679"/>
    <x v="0"/>
    <x v="1"/>
    <x v="2"/>
    <n v="49"/>
    <n v="13"/>
    <n v="4554"/>
    <n v="683.1"/>
    <n v="21413.615578018536"/>
  </r>
  <r>
    <n v="70"/>
    <x v="1"/>
    <x v="0"/>
    <x v="2"/>
    <x v="9"/>
    <n v="949"/>
    <n v="0"/>
    <s v="Febrero"/>
    <n v="2023"/>
    <n v="10475"/>
    <x v="1"/>
    <x v="1"/>
    <x v="0"/>
    <n v="16"/>
    <n v="13"/>
    <n v="9490"/>
    <n v="0"/>
    <n v="30837.609173438002"/>
  </r>
  <r>
    <n v="84"/>
    <x v="0"/>
    <x v="3"/>
    <x v="1"/>
    <x v="7"/>
    <n v="662"/>
    <n v="10"/>
    <s v="Febrero"/>
    <n v="2023"/>
    <n v="5645"/>
    <x v="0"/>
    <x v="0"/>
    <x v="0"/>
    <n v="91"/>
    <n v="13"/>
    <n v="662"/>
    <n v="66.2"/>
    <n v="74713.424040515922"/>
  </r>
  <r>
    <n v="146"/>
    <x v="2"/>
    <x v="1"/>
    <x v="3"/>
    <x v="7"/>
    <n v="177"/>
    <n v="5"/>
    <s v="Abril"/>
    <n v="2025"/>
    <n v="6524"/>
    <x v="0"/>
    <x v="1"/>
    <x v="1"/>
    <n v="30"/>
    <n v="13"/>
    <n v="177"/>
    <n v="8.85"/>
    <n v="3194.6621768822806"/>
  </r>
  <r>
    <n v="28"/>
    <x v="0"/>
    <x v="2"/>
    <x v="2"/>
    <x v="0"/>
    <n v="548"/>
    <n v="15"/>
    <s v="Febrero"/>
    <n v="2023"/>
    <n v="12083"/>
    <x v="1"/>
    <x v="0"/>
    <x v="2"/>
    <n v="55"/>
    <n v="11"/>
    <n v="3836"/>
    <n v="575.4"/>
    <n v="31282.447515793654"/>
  </r>
  <r>
    <n v="42"/>
    <x v="2"/>
    <x v="0"/>
    <x v="2"/>
    <x v="4"/>
    <n v="870"/>
    <n v="10"/>
    <s v="Abril"/>
    <n v="2025"/>
    <n v="7768"/>
    <x v="1"/>
    <x v="2"/>
    <x v="1"/>
    <n v="39"/>
    <n v="11"/>
    <n v="10440"/>
    <n v="1044"/>
    <n v="71833.008591292921"/>
  </r>
  <r>
    <n v="50"/>
    <x v="0"/>
    <x v="0"/>
    <x v="2"/>
    <x v="3"/>
    <n v="862"/>
    <n v="5"/>
    <s v="Marzo"/>
    <n v="2025"/>
    <n v="13428"/>
    <x v="0"/>
    <x v="1"/>
    <x v="2"/>
    <n v="55"/>
    <n v="11"/>
    <n v="7758"/>
    <n v="387.9"/>
    <n v="39267.481611814132"/>
  </r>
  <r>
    <n v="58"/>
    <x v="1"/>
    <x v="3"/>
    <x v="0"/>
    <x v="16"/>
    <n v="952"/>
    <n v="15"/>
    <s v="Marzo"/>
    <n v="2024"/>
    <n v="11809"/>
    <x v="0"/>
    <x v="0"/>
    <x v="0"/>
    <n v="18"/>
    <n v="11"/>
    <n v="15232"/>
    <n v="2284.8000000000002"/>
    <n v="13890.418875889358"/>
  </r>
  <r>
    <n v="85"/>
    <x v="2"/>
    <x v="1"/>
    <x v="1"/>
    <x v="17"/>
    <n v="180"/>
    <n v="15"/>
    <s v="Abril"/>
    <n v="2023"/>
    <n v="18018"/>
    <x v="1"/>
    <x v="0"/>
    <x v="0"/>
    <n v="21"/>
    <n v="11"/>
    <n v="1080"/>
    <n v="162"/>
    <n v="40407.889397003717"/>
  </r>
  <r>
    <n v="135"/>
    <x v="4"/>
    <x v="1"/>
    <x v="3"/>
    <x v="14"/>
    <n v="928"/>
    <n v="15"/>
    <s v="Enero"/>
    <n v="2025"/>
    <n v="13942"/>
    <x v="0"/>
    <x v="0"/>
    <x v="0"/>
    <n v="88"/>
    <n v="11"/>
    <n v="16704"/>
    <n v="2505.6"/>
    <n v="18219.31956614973"/>
  </r>
  <r>
    <n v="34"/>
    <x v="4"/>
    <x v="0"/>
    <x v="3"/>
    <x v="6"/>
    <n v="194"/>
    <n v="5"/>
    <s v="Enero"/>
    <n v="2024"/>
    <n v="18591"/>
    <x v="0"/>
    <x v="1"/>
    <x v="0"/>
    <n v="29"/>
    <n v="10"/>
    <n v="582"/>
    <n v="29.1"/>
    <n v="25454.664595994545"/>
  </r>
  <r>
    <n v="35"/>
    <x v="0"/>
    <x v="1"/>
    <x v="3"/>
    <x v="18"/>
    <n v="171"/>
    <n v="5"/>
    <s v="Enero"/>
    <n v="2025"/>
    <n v="17880"/>
    <x v="0"/>
    <x v="2"/>
    <x v="2"/>
    <n v="42"/>
    <n v="9"/>
    <n v="1881"/>
    <n v="94.05"/>
    <n v="10499.888662932033"/>
  </r>
  <r>
    <n v="39"/>
    <x v="4"/>
    <x v="2"/>
    <x v="2"/>
    <x v="4"/>
    <n v="773"/>
    <n v="10"/>
    <s v="Enero"/>
    <n v="2024"/>
    <n v="13173"/>
    <x v="1"/>
    <x v="1"/>
    <x v="0"/>
    <n v="11"/>
    <n v="9"/>
    <n v="9276"/>
    <n v="927.6"/>
    <n v="56498.408210700756"/>
  </r>
  <r>
    <n v="41"/>
    <x v="3"/>
    <x v="3"/>
    <x v="3"/>
    <x v="9"/>
    <n v="217"/>
    <n v="10"/>
    <s v="Abril"/>
    <n v="2024"/>
    <n v="9831"/>
    <x v="1"/>
    <x v="0"/>
    <x v="1"/>
    <n v="86"/>
    <n v="9"/>
    <n v="2170"/>
    <n v="217"/>
    <n v="27701.819927603021"/>
  </r>
  <r>
    <n v="125"/>
    <x v="1"/>
    <x v="2"/>
    <x v="3"/>
    <x v="1"/>
    <n v="771"/>
    <n v="10"/>
    <s v="Abril"/>
    <n v="2023"/>
    <n v="9150"/>
    <x v="1"/>
    <x v="1"/>
    <x v="1"/>
    <n v="46"/>
    <n v="9"/>
    <n v="10023"/>
    <n v="1002.3"/>
    <n v="20281.566706483427"/>
  </r>
  <r>
    <n v="72"/>
    <x v="0"/>
    <x v="2"/>
    <x v="3"/>
    <x v="0"/>
    <n v="434"/>
    <n v="0"/>
    <s v="Mayo"/>
    <n v="2025"/>
    <n v="15273"/>
    <x v="1"/>
    <x v="0"/>
    <x v="2"/>
    <n v="93"/>
    <n v="8"/>
    <n v="3038"/>
    <n v="0"/>
    <n v="79238.434099109625"/>
  </r>
  <r>
    <n v="48"/>
    <x v="3"/>
    <x v="0"/>
    <x v="0"/>
    <x v="5"/>
    <n v="488"/>
    <n v="5"/>
    <s v="Abril"/>
    <n v="2024"/>
    <n v="7599"/>
    <x v="0"/>
    <x v="2"/>
    <x v="1"/>
    <n v="47"/>
    <n v="7"/>
    <n v="3904"/>
    <n v="195.2"/>
    <n v="64869.033259613818"/>
  </r>
  <r>
    <n v="109"/>
    <x v="1"/>
    <x v="2"/>
    <x v="2"/>
    <x v="16"/>
    <n v="762"/>
    <n v="5"/>
    <s v="Mayo"/>
    <n v="2025"/>
    <n v="16555"/>
    <x v="1"/>
    <x v="1"/>
    <x v="1"/>
    <n v="37"/>
    <n v="7"/>
    <n v="12192"/>
    <n v="609.6"/>
    <n v="15495.359309352614"/>
  </r>
  <r>
    <n v="113"/>
    <x v="0"/>
    <x v="0"/>
    <x v="0"/>
    <x v="5"/>
    <n v="473"/>
    <n v="15"/>
    <s v="Abril"/>
    <n v="2025"/>
    <n v="13340"/>
    <x v="1"/>
    <x v="2"/>
    <x v="2"/>
    <n v="63"/>
    <n v="7"/>
    <n v="3784"/>
    <n v="567.6"/>
    <n v="21958.704279305748"/>
  </r>
  <r>
    <n v="131"/>
    <x v="2"/>
    <x v="1"/>
    <x v="3"/>
    <x v="2"/>
    <n v="104"/>
    <n v="10"/>
    <s v="Febrero"/>
    <n v="2025"/>
    <n v="12479"/>
    <x v="1"/>
    <x v="0"/>
    <x v="0"/>
    <n v="58"/>
    <n v="7"/>
    <n v="520"/>
    <n v="52"/>
    <n v="90817.623566869835"/>
  </r>
  <r>
    <n v="137"/>
    <x v="2"/>
    <x v="0"/>
    <x v="1"/>
    <x v="2"/>
    <n v="504"/>
    <n v="15"/>
    <s v="Marzo"/>
    <n v="2024"/>
    <n v="17112"/>
    <x v="1"/>
    <x v="1"/>
    <x v="0"/>
    <n v="45"/>
    <n v="7"/>
    <n v="2520"/>
    <n v="378"/>
    <n v="54433.802253163158"/>
  </r>
  <r>
    <n v="18"/>
    <x v="0"/>
    <x v="3"/>
    <x v="3"/>
    <x v="0"/>
    <n v="184"/>
    <n v="10"/>
    <s v="Abril"/>
    <n v="2025"/>
    <n v="16382"/>
    <x v="0"/>
    <x v="2"/>
    <x v="1"/>
    <n v="42"/>
    <n v="5"/>
    <n v="1288"/>
    <n v="128.80000000000001"/>
    <n v="29042.363022404985"/>
  </r>
  <r>
    <n v="66"/>
    <x v="0"/>
    <x v="2"/>
    <x v="3"/>
    <x v="17"/>
    <n v="837"/>
    <n v="5"/>
    <s v="Enero"/>
    <n v="2023"/>
    <n v="11981"/>
    <x v="0"/>
    <x v="1"/>
    <x v="1"/>
    <n v="59"/>
    <n v="5"/>
    <n v="5022"/>
    <n v="251.1"/>
    <n v="85925.792205908656"/>
  </r>
  <r>
    <n v="79"/>
    <x v="0"/>
    <x v="0"/>
    <x v="1"/>
    <x v="0"/>
    <n v="580"/>
    <n v="10"/>
    <s v="Mayo"/>
    <n v="2025"/>
    <n v="13041"/>
    <x v="1"/>
    <x v="2"/>
    <x v="1"/>
    <n v="12"/>
    <n v="5"/>
    <n v="4060"/>
    <n v="406"/>
    <n v="34828.344781746244"/>
  </r>
  <r>
    <n v="7"/>
    <x v="1"/>
    <x v="2"/>
    <x v="2"/>
    <x v="8"/>
    <n v="744"/>
    <n v="5"/>
    <s v="Abril"/>
    <n v="2024"/>
    <n v="6308"/>
    <x v="1"/>
    <x v="1"/>
    <x v="2"/>
    <n v="90"/>
    <n v="4"/>
    <n v="12648"/>
    <n v="632.4"/>
    <n v="82899.440240868586"/>
  </r>
  <r>
    <n v="25"/>
    <x v="0"/>
    <x v="1"/>
    <x v="3"/>
    <x v="4"/>
    <n v="816"/>
    <n v="5"/>
    <s v="Mayo"/>
    <n v="2023"/>
    <n v="19045"/>
    <x v="1"/>
    <x v="0"/>
    <x v="1"/>
    <n v="50"/>
    <n v="4"/>
    <n v="9792"/>
    <n v="489.6"/>
    <n v="14845.611345273064"/>
  </r>
  <r>
    <n v="46"/>
    <x v="4"/>
    <x v="3"/>
    <x v="1"/>
    <x v="11"/>
    <n v="153"/>
    <n v="15"/>
    <s v="Enero"/>
    <n v="2025"/>
    <n v="7573"/>
    <x v="0"/>
    <x v="0"/>
    <x v="1"/>
    <n v="31"/>
    <n v="4"/>
    <n v="2142"/>
    <n v="321.3"/>
    <n v="91133.963396483421"/>
  </r>
  <r>
    <n v="81"/>
    <x v="2"/>
    <x v="1"/>
    <x v="2"/>
    <x v="6"/>
    <n v="641"/>
    <n v="10"/>
    <s v="Marzo"/>
    <n v="2024"/>
    <n v="17244"/>
    <x v="0"/>
    <x v="1"/>
    <x v="1"/>
    <n v="69"/>
    <n v="4"/>
    <n v="1923"/>
    <n v="192.3"/>
    <n v="97527.697779547787"/>
  </r>
  <r>
    <n v="117"/>
    <x v="2"/>
    <x v="2"/>
    <x v="1"/>
    <x v="2"/>
    <n v="999"/>
    <n v="5"/>
    <s v="Marzo"/>
    <n v="2023"/>
    <n v="12679"/>
    <x v="0"/>
    <x v="0"/>
    <x v="1"/>
    <n v="85"/>
    <n v="4"/>
    <n v="4995"/>
    <n v="249.75"/>
    <n v="11049.16123860798"/>
  </r>
  <r>
    <n v="148"/>
    <x v="4"/>
    <x v="1"/>
    <x v="0"/>
    <x v="3"/>
    <n v="912"/>
    <n v="5"/>
    <s v="Enero"/>
    <n v="2025"/>
    <n v="7343"/>
    <x v="0"/>
    <x v="1"/>
    <x v="2"/>
    <n v="35"/>
    <n v="4"/>
    <n v="8208"/>
    <n v="410.4"/>
    <n v="34003.928451914777"/>
  </r>
  <r>
    <n v="140"/>
    <x v="0"/>
    <x v="3"/>
    <x v="3"/>
    <x v="14"/>
    <n v="744"/>
    <n v="5"/>
    <s v="Abril"/>
    <n v="2024"/>
    <n v="17652"/>
    <x v="0"/>
    <x v="1"/>
    <x v="2"/>
    <n v="51"/>
    <n v="3"/>
    <n v="13392"/>
    <n v="669.6"/>
    <n v="52829.85798165109"/>
  </r>
  <r>
    <n v="36"/>
    <x v="0"/>
    <x v="1"/>
    <x v="0"/>
    <x v="18"/>
    <n v="650"/>
    <n v="10"/>
    <s v="Enero"/>
    <n v="2024"/>
    <n v="15953"/>
    <x v="1"/>
    <x v="1"/>
    <x v="1"/>
    <n v="83"/>
    <n v="2"/>
    <n v="7150"/>
    <n v="715"/>
    <n v="99394.262902528411"/>
  </r>
  <r>
    <n v="5"/>
    <x v="4"/>
    <x v="2"/>
    <x v="2"/>
    <x v="3"/>
    <n v="808"/>
    <n v="10"/>
    <s v="Mayo"/>
    <n v="2025"/>
    <n v="14106"/>
    <x v="0"/>
    <x v="0"/>
    <x v="0"/>
    <n v="73"/>
    <n v="1"/>
    <n v="7272"/>
    <n v="727.2"/>
    <n v="88822.67439658221"/>
  </r>
  <r>
    <n v="16"/>
    <x v="0"/>
    <x v="2"/>
    <x v="3"/>
    <x v="4"/>
    <n v="182"/>
    <n v="15"/>
    <s v="Mayo"/>
    <n v="2025"/>
    <n v="17994"/>
    <x v="0"/>
    <x v="2"/>
    <x v="2"/>
    <n v="54"/>
    <n v="1"/>
    <n v="2184"/>
    <n v="327.60000000000002"/>
    <n v="83587.36492553576"/>
  </r>
  <r>
    <n v="22"/>
    <x v="2"/>
    <x v="1"/>
    <x v="2"/>
    <x v="16"/>
    <n v="100"/>
    <n v="10"/>
    <s v="Enero"/>
    <n v="2025"/>
    <n v="5804"/>
    <x v="1"/>
    <x v="0"/>
    <x v="2"/>
    <n v="95"/>
    <n v="1"/>
    <n v="1600"/>
    <n v="160"/>
    <n v="82991.938838984279"/>
  </r>
  <r>
    <n v="71"/>
    <x v="2"/>
    <x v="0"/>
    <x v="3"/>
    <x v="12"/>
    <n v="897"/>
    <n v="15"/>
    <s v="Marzo"/>
    <n v="2023"/>
    <n v="13232"/>
    <x v="1"/>
    <x v="2"/>
    <x v="0"/>
    <n v="84"/>
    <n v="1"/>
    <n v="17043"/>
    <n v="2556.4499999999998"/>
    <n v="38335.467163394787"/>
  </r>
  <r>
    <n v="26"/>
    <x v="4"/>
    <x v="2"/>
    <x v="2"/>
    <x v="13"/>
    <n v="871"/>
    <n v="5"/>
    <s v="Febrero"/>
    <n v="2024"/>
    <n v="18192"/>
    <x v="1"/>
    <x v="1"/>
    <x v="1"/>
    <n v="26"/>
    <n v="0"/>
    <n v="3484"/>
    <n v="174.2"/>
    <n v="92140.342088792764"/>
  </r>
  <r>
    <n v="45"/>
    <x v="0"/>
    <x v="0"/>
    <x v="2"/>
    <x v="0"/>
    <n v="367"/>
    <n v="10"/>
    <s v="Marzo"/>
    <n v="2025"/>
    <n v="16472"/>
    <x v="0"/>
    <x v="1"/>
    <x v="0"/>
    <n v="35"/>
    <n v="0"/>
    <n v="2569"/>
    <n v="256.89999999999998"/>
    <n v="53811.939453148458"/>
  </r>
  <r>
    <n v="51"/>
    <x v="0"/>
    <x v="1"/>
    <x v="3"/>
    <x v="14"/>
    <n v="924"/>
    <n v="10"/>
    <s v="Enero"/>
    <n v="2024"/>
    <n v="6304"/>
    <x v="1"/>
    <x v="0"/>
    <x v="1"/>
    <n v="24"/>
    <n v="0"/>
    <n v="16632"/>
    <n v="1663.2"/>
    <n v="15237.728377398569"/>
  </r>
  <r>
    <n v="77"/>
    <x v="2"/>
    <x v="0"/>
    <x v="3"/>
    <x v="5"/>
    <n v="348"/>
    <n v="0"/>
    <s v="Enero"/>
    <n v="2025"/>
    <n v="17875"/>
    <x v="0"/>
    <x v="2"/>
    <x v="2"/>
    <n v="31"/>
    <n v="0"/>
    <n v="2784"/>
    <n v="0"/>
    <n v="77077.02975240293"/>
  </r>
  <r>
    <n v="112"/>
    <x v="2"/>
    <x v="0"/>
    <x v="0"/>
    <x v="4"/>
    <n v="194"/>
    <n v="15"/>
    <s v="Abril"/>
    <n v="2023"/>
    <n v="9124"/>
    <x v="0"/>
    <x v="0"/>
    <x v="0"/>
    <n v="70"/>
    <n v="0"/>
    <n v="2328"/>
    <n v="349.2"/>
    <n v="72537.136048501605"/>
  </r>
  <r>
    <n v="122"/>
    <x v="1"/>
    <x v="1"/>
    <x v="2"/>
    <x v="7"/>
    <n v="294"/>
    <n v="0"/>
    <s v="Marzo"/>
    <n v="2025"/>
    <n v="14442"/>
    <x v="0"/>
    <x v="0"/>
    <x v="1"/>
    <n v="70"/>
    <n v="0"/>
    <n v="294"/>
    <n v="0"/>
    <n v="18325.532075536888"/>
  </r>
  <r>
    <n v="142"/>
    <x v="2"/>
    <x v="1"/>
    <x v="0"/>
    <x v="8"/>
    <n v="623"/>
    <n v="5"/>
    <s v="Mayo"/>
    <n v="2024"/>
    <n v="5481"/>
    <x v="1"/>
    <x v="0"/>
    <x v="1"/>
    <n v="21"/>
    <n v="0"/>
    <n v="10591"/>
    <n v="529.54999999999995"/>
    <n v="38065.080573070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23" rowHeaderCaption="Vendedor">
  <location ref="A3:F10" firstHeaderRow="1" firstDataRow="2" firstDataCol="1"/>
  <pivotFields count="18">
    <pivotField showAll="0"/>
    <pivotField axis="axisRow" showAll="0" sortType="de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2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0">
        <item x="7"/>
        <item x="10"/>
        <item x="6"/>
        <item x="13"/>
        <item x="2"/>
        <item x="17"/>
        <item x="0"/>
        <item x="5"/>
        <item x="3"/>
        <item x="9"/>
        <item x="18"/>
        <item x="4"/>
        <item x="1"/>
        <item x="11"/>
        <item x="15"/>
        <item x="16"/>
        <item x="8"/>
        <item x="14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4"/>
    </i>
    <i>
      <x v="1"/>
    </i>
    <i>
      <x v="3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Venta" fld="17" baseField="0" baseItem="0" numFmtId="44"/>
  </dataFields>
  <formats count="1">
    <format dxfId="0">
      <pivotArea outline="0" collapsedLevelsAreSubtotals="1" fieldPosition="0"/>
    </format>
  </formats>
  <chartFormats count="76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2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2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2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2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2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12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2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2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2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2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12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2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2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2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12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12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2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2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18" format="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8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8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8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8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8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8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18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8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8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8" format="1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8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18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8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8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8" format="1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18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18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8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8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41" name="TablaDinámica1"/>
  </pivotTables>
  <data>
    <tabular pivotCacheId="1437794145">
      <items count="5">
        <i x="0" s="1"/>
        <i x="1" s="1"/>
        <i x="4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Región" sourceName="Región">
  <pivotTables>
    <pivotTable tabId="41" name="TablaDinámica1"/>
  </pivotTables>
  <data>
    <tabular pivotCacheId="1437794145">
      <items count="4">
        <i x="0" s="1"/>
        <i x="3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Producto">
  <pivotTables>
    <pivotTable tabId="41" name="TablaDinámica1"/>
  </pivotTables>
  <data>
    <tabular pivotCacheId="1437794145">
      <items count="4">
        <i x="2" s="1"/>
        <i x="0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_Frecuente" sourceName="Cliente Frecuente">
  <pivotTables>
    <pivotTable tabId="41" name="TablaDinámica1"/>
  </pivotTables>
  <data>
    <tabular pivotCacheId="1437794145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étodo_de_Pago" sourceName="Método de Pago">
  <pivotTables>
    <pivotTable tabId="41" name="TablaDinámica1"/>
  </pivotTables>
  <data>
    <tabular pivotCacheId="1437794145">
      <items count="3">
        <i x="2" s="1"/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ía_Producto" sourceName="Categoría Producto">
  <pivotTables>
    <pivotTable tabId="41" name="TablaDinámica1"/>
  </pivotTables>
  <data>
    <tabular pivotCacheId="143779414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Vendedor" cache="SegmentaciónDeDatos_Vendedor" caption="Vendedor" columnCount="3" rowHeight="249238"/>
  <slicer name="Región" cache="SegmentaciónDeDatos_Región" caption="Región" columnCount="2" rowHeight="249238"/>
  <slicer name="Producto" cache="SegmentaciónDeDatos_Producto" caption="Producto" columnCount="2" rowHeight="249238"/>
  <slicer name="Cliente Frecuente" cache="SegmentaciónDeDatos_Cliente_Frecuente" caption="Cliente Frecuente" rowHeight="249238"/>
  <slicer name="Método de Pago" cache="SegmentaciónDeDatos_Método_de_Pago" caption="Método de Pago" rowHeight="249238"/>
  <slicer name="Categoría Producto" cache="SegmentaciónDeDatos_Categoría_Producto" caption="Categoría Producto" rowHeight="249238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baseColWidth="10"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2" workbookViewId="0">
      <selection activeCell="N19" sqref="N19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N10" sqref="N10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N23" sqref="N23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1"/>
  <sheetViews>
    <sheetView topLeftCell="A114" workbookViewId="0">
      <selection activeCell="R3" sqref="R3"/>
    </sheetView>
  </sheetViews>
  <sheetFormatPr baseColWidth="10" defaultRowHeight="14.25"/>
  <cols>
    <col min="1" max="4" width="11.375" style="2"/>
    <col min="5" max="5" width="11.375" style="2" customWidth="1"/>
    <col min="6" max="14" width="11.375" style="2"/>
    <col min="15" max="15" width="14.375" style="2" customWidth="1"/>
    <col min="16" max="18" width="11.375" style="2"/>
    <col min="19" max="19" width="21.25" customWidth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>
      <c r="A2" s="2">
        <v>69</v>
      </c>
      <c r="B2" s="2" t="s">
        <v>18</v>
      </c>
      <c r="C2" s="2" t="s">
        <v>31</v>
      </c>
      <c r="D2" s="2" t="s">
        <v>42</v>
      </c>
      <c r="E2" s="2">
        <v>7</v>
      </c>
      <c r="F2" s="2">
        <v>197</v>
      </c>
      <c r="G2" s="2">
        <v>0</v>
      </c>
      <c r="H2" s="2" t="s">
        <v>41</v>
      </c>
      <c r="I2" s="2">
        <v>2025</v>
      </c>
      <c r="J2" s="2">
        <v>15281</v>
      </c>
      <c r="K2" s="2" t="s">
        <v>36</v>
      </c>
      <c r="L2" s="2" t="s">
        <v>29</v>
      </c>
      <c r="M2" s="2" t="s">
        <v>37</v>
      </c>
      <c r="N2" s="2">
        <v>71</v>
      </c>
      <c r="O2" s="2">
        <v>49</v>
      </c>
      <c r="P2" s="2">
        <v>1379</v>
      </c>
      <c r="Q2" s="2">
        <v>0</v>
      </c>
      <c r="R2" s="2" t="e" cm="1">
        <f t="array" aca="1" ref="R2:R151" ca="1">_xlfn.RANDARRAY(150,1,2222,99999)</f>
        <v>#NAME?</v>
      </c>
    </row>
    <row r="3" spans="1:20">
      <c r="A3" s="2">
        <v>88</v>
      </c>
      <c r="B3" s="2" t="s">
        <v>25</v>
      </c>
      <c r="C3" s="2" t="s">
        <v>19</v>
      </c>
      <c r="D3" s="2" t="s">
        <v>40</v>
      </c>
      <c r="E3" s="2">
        <v>13</v>
      </c>
      <c r="F3" s="2">
        <v>999</v>
      </c>
      <c r="G3" s="2">
        <v>15</v>
      </c>
      <c r="H3" s="2" t="s">
        <v>35</v>
      </c>
      <c r="I3" s="2">
        <v>2024</v>
      </c>
      <c r="J3" s="2">
        <v>19603</v>
      </c>
      <c r="K3" s="2" t="s">
        <v>22</v>
      </c>
      <c r="L3" s="2" t="s">
        <v>29</v>
      </c>
      <c r="M3" s="2" t="s">
        <v>37</v>
      </c>
      <c r="N3" s="2">
        <v>22</v>
      </c>
      <c r="O3" s="2">
        <v>49</v>
      </c>
      <c r="P3" s="2">
        <v>12987</v>
      </c>
      <c r="Q3" s="2">
        <v>1948.05</v>
      </c>
      <c r="R3" s="2" t="e">
        <f ca="1"/>
        <v>#NAME?</v>
      </c>
    </row>
    <row r="4" spans="1:20" ht="18.75" customHeight="1">
      <c r="A4" s="2">
        <v>93</v>
      </c>
      <c r="B4" s="2" t="s">
        <v>25</v>
      </c>
      <c r="C4" s="2" t="s">
        <v>31</v>
      </c>
      <c r="D4" s="2" t="s">
        <v>40</v>
      </c>
      <c r="E4" s="2">
        <v>5</v>
      </c>
      <c r="F4" s="2">
        <v>884</v>
      </c>
      <c r="G4" s="2">
        <v>5</v>
      </c>
      <c r="H4" s="2" t="s">
        <v>41</v>
      </c>
      <c r="I4" s="2">
        <v>2024</v>
      </c>
      <c r="J4" s="2">
        <v>14900</v>
      </c>
      <c r="K4" s="2" t="s">
        <v>22</v>
      </c>
      <c r="L4" s="2" t="s">
        <v>29</v>
      </c>
      <c r="M4" s="2" t="s">
        <v>37</v>
      </c>
      <c r="N4" s="2">
        <v>54</v>
      </c>
      <c r="O4" s="2">
        <v>49</v>
      </c>
      <c r="P4" s="2">
        <v>4420</v>
      </c>
      <c r="Q4" s="2">
        <v>221</v>
      </c>
      <c r="R4" s="2" t="e">
        <f ca="1"/>
        <v>#NAME?</v>
      </c>
      <c r="S4" s="3"/>
    </row>
    <row r="5" spans="1:20">
      <c r="A5" s="2">
        <v>99</v>
      </c>
      <c r="B5" s="2" t="s">
        <v>34</v>
      </c>
      <c r="C5" s="2" t="s">
        <v>39</v>
      </c>
      <c r="D5" s="2" t="s">
        <v>42</v>
      </c>
      <c r="E5" s="2">
        <v>9</v>
      </c>
      <c r="F5" s="2">
        <v>152</v>
      </c>
      <c r="G5" s="2">
        <v>15</v>
      </c>
      <c r="H5" s="2" t="s">
        <v>21</v>
      </c>
      <c r="I5" s="2">
        <v>2024</v>
      </c>
      <c r="J5" s="2">
        <v>7681</v>
      </c>
      <c r="K5" s="2" t="s">
        <v>36</v>
      </c>
      <c r="L5" s="2" t="s">
        <v>29</v>
      </c>
      <c r="M5" s="2" t="s">
        <v>24</v>
      </c>
      <c r="N5" s="2">
        <v>53</v>
      </c>
      <c r="O5" s="2">
        <v>49</v>
      </c>
      <c r="P5" s="2">
        <v>1368</v>
      </c>
      <c r="Q5" s="2">
        <v>205.2</v>
      </c>
      <c r="R5" s="2" t="e">
        <f ca="1"/>
        <v>#NAME?</v>
      </c>
      <c r="T5" s="9"/>
    </row>
    <row r="6" spans="1:20">
      <c r="A6" s="2">
        <v>107</v>
      </c>
      <c r="B6" s="2" t="s">
        <v>43</v>
      </c>
      <c r="C6" s="2" t="s">
        <v>19</v>
      </c>
      <c r="D6" s="2" t="s">
        <v>42</v>
      </c>
      <c r="E6" s="2">
        <v>12</v>
      </c>
      <c r="F6" s="2">
        <v>210</v>
      </c>
      <c r="G6" s="2">
        <v>5</v>
      </c>
      <c r="H6" s="2" t="s">
        <v>32</v>
      </c>
      <c r="I6" s="2">
        <v>2024</v>
      </c>
      <c r="J6" s="2">
        <v>7866</v>
      </c>
      <c r="K6" s="2" t="s">
        <v>36</v>
      </c>
      <c r="L6" s="2" t="s">
        <v>23</v>
      </c>
      <c r="M6" s="2" t="s">
        <v>37</v>
      </c>
      <c r="N6" s="2">
        <v>68</v>
      </c>
      <c r="O6" s="2">
        <v>49</v>
      </c>
      <c r="P6" s="2">
        <v>2520</v>
      </c>
      <c r="Q6" s="2">
        <v>126</v>
      </c>
      <c r="R6" s="2" t="e">
        <f ca="1"/>
        <v>#NAME?</v>
      </c>
    </row>
    <row r="7" spans="1:20">
      <c r="A7" s="2">
        <v>110</v>
      </c>
      <c r="B7" s="2" t="s">
        <v>38</v>
      </c>
      <c r="C7" s="2" t="s">
        <v>39</v>
      </c>
      <c r="D7" s="2" t="s">
        <v>42</v>
      </c>
      <c r="E7" s="2">
        <v>8</v>
      </c>
      <c r="F7" s="2">
        <v>282</v>
      </c>
      <c r="G7" s="2">
        <v>5</v>
      </c>
      <c r="H7" s="2" t="s">
        <v>32</v>
      </c>
      <c r="I7" s="2">
        <v>2024</v>
      </c>
      <c r="J7" s="2">
        <v>10490</v>
      </c>
      <c r="K7" s="2" t="s">
        <v>36</v>
      </c>
      <c r="L7" s="2" t="s">
        <v>33</v>
      </c>
      <c r="M7" s="2" t="s">
        <v>30</v>
      </c>
      <c r="N7" s="2">
        <v>83</v>
      </c>
      <c r="O7" s="2">
        <v>49</v>
      </c>
      <c r="P7" s="2">
        <v>2256</v>
      </c>
      <c r="Q7" s="2">
        <v>112.8</v>
      </c>
      <c r="R7" s="2" t="e">
        <f ca="1"/>
        <v>#NAME?</v>
      </c>
    </row>
    <row r="8" spans="1:20">
      <c r="A8" s="2">
        <v>127</v>
      </c>
      <c r="B8" s="2" t="s">
        <v>25</v>
      </c>
      <c r="C8" s="2" t="s">
        <v>31</v>
      </c>
      <c r="D8" s="2" t="s">
        <v>20</v>
      </c>
      <c r="E8" s="2">
        <v>3</v>
      </c>
      <c r="F8" s="2">
        <v>733</v>
      </c>
      <c r="G8" s="2">
        <v>15</v>
      </c>
      <c r="H8" s="2" t="s">
        <v>21</v>
      </c>
      <c r="I8" s="2">
        <v>2023</v>
      </c>
      <c r="J8" s="2">
        <v>7711</v>
      </c>
      <c r="K8" s="2" t="s">
        <v>36</v>
      </c>
      <c r="L8" s="2" t="s">
        <v>23</v>
      </c>
      <c r="M8" s="2" t="s">
        <v>37</v>
      </c>
      <c r="N8" s="2">
        <v>29</v>
      </c>
      <c r="O8" s="2">
        <v>49</v>
      </c>
      <c r="P8" s="2">
        <v>2199</v>
      </c>
      <c r="Q8" s="2">
        <v>329.85</v>
      </c>
      <c r="R8" s="2" t="e">
        <f ca="1"/>
        <v>#NAME?</v>
      </c>
    </row>
    <row r="9" spans="1:20">
      <c r="A9" s="2">
        <v>60</v>
      </c>
      <c r="B9" s="2" t="s">
        <v>25</v>
      </c>
      <c r="C9" s="2" t="s">
        <v>26</v>
      </c>
      <c r="D9" s="2" t="s">
        <v>20</v>
      </c>
      <c r="E9" s="2">
        <v>1</v>
      </c>
      <c r="F9" s="2">
        <v>174</v>
      </c>
      <c r="G9" s="2">
        <v>10</v>
      </c>
      <c r="H9" s="2" t="s">
        <v>32</v>
      </c>
      <c r="I9" s="2">
        <v>2024</v>
      </c>
      <c r="J9" s="2">
        <v>15268</v>
      </c>
      <c r="K9" s="2" t="s">
        <v>36</v>
      </c>
      <c r="L9" s="2" t="s">
        <v>33</v>
      </c>
      <c r="M9" s="2" t="s">
        <v>37</v>
      </c>
      <c r="N9" s="2">
        <v>82</v>
      </c>
      <c r="O9" s="2">
        <v>48</v>
      </c>
      <c r="P9" s="2">
        <v>174</v>
      </c>
      <c r="Q9" s="2">
        <v>17.399999999999999</v>
      </c>
      <c r="R9" s="2" t="e">
        <f ca="1"/>
        <v>#NAME?</v>
      </c>
    </row>
    <row r="10" spans="1:20">
      <c r="A10" s="2">
        <v>61</v>
      </c>
      <c r="B10" s="2" t="s">
        <v>43</v>
      </c>
      <c r="C10" s="2" t="s">
        <v>39</v>
      </c>
      <c r="D10" s="2" t="s">
        <v>27</v>
      </c>
      <c r="E10" s="2">
        <v>17</v>
      </c>
      <c r="F10" s="2">
        <v>534</v>
      </c>
      <c r="G10" s="2">
        <v>0</v>
      </c>
      <c r="H10" s="2" t="s">
        <v>32</v>
      </c>
      <c r="I10" s="2">
        <v>2023</v>
      </c>
      <c r="J10" s="2">
        <v>16372</v>
      </c>
      <c r="K10" s="2" t="s">
        <v>22</v>
      </c>
      <c r="L10" s="2" t="s">
        <v>23</v>
      </c>
      <c r="M10" s="2" t="s">
        <v>37</v>
      </c>
      <c r="N10" s="2">
        <v>41</v>
      </c>
      <c r="O10" s="2">
        <v>48</v>
      </c>
      <c r="P10" s="2">
        <v>9078</v>
      </c>
      <c r="Q10" s="2">
        <v>0</v>
      </c>
      <c r="R10" s="2" t="e">
        <f ca="1"/>
        <v>#NAME?</v>
      </c>
    </row>
    <row r="11" spans="1:20">
      <c r="A11" s="2">
        <v>83</v>
      </c>
      <c r="B11" s="2" t="s">
        <v>43</v>
      </c>
      <c r="C11" s="2" t="s">
        <v>19</v>
      </c>
      <c r="D11" s="2" t="s">
        <v>20</v>
      </c>
      <c r="E11" s="2">
        <v>17</v>
      </c>
      <c r="F11" s="2">
        <v>205</v>
      </c>
      <c r="G11" s="2">
        <v>5</v>
      </c>
      <c r="H11" s="2" t="s">
        <v>28</v>
      </c>
      <c r="I11" s="2">
        <v>2023</v>
      </c>
      <c r="J11" s="2">
        <v>12992</v>
      </c>
      <c r="K11" s="2" t="s">
        <v>36</v>
      </c>
      <c r="L11" s="2" t="s">
        <v>33</v>
      </c>
      <c r="M11" s="2" t="s">
        <v>37</v>
      </c>
      <c r="N11" s="2">
        <v>84</v>
      </c>
      <c r="O11" s="2">
        <v>48</v>
      </c>
      <c r="P11" s="2">
        <v>3485</v>
      </c>
      <c r="Q11" s="2">
        <v>174.25</v>
      </c>
      <c r="R11" s="2" t="e">
        <f ca="1"/>
        <v>#NAME?</v>
      </c>
    </row>
    <row r="12" spans="1:20">
      <c r="A12" s="2">
        <v>134</v>
      </c>
      <c r="B12" s="2" t="s">
        <v>34</v>
      </c>
      <c r="C12" s="2" t="s">
        <v>26</v>
      </c>
      <c r="D12" s="2" t="s">
        <v>20</v>
      </c>
      <c r="E12" s="2">
        <v>10</v>
      </c>
      <c r="F12" s="2">
        <v>781</v>
      </c>
      <c r="G12" s="2">
        <v>15</v>
      </c>
      <c r="H12" s="2" t="s">
        <v>41</v>
      </c>
      <c r="I12" s="2">
        <v>2024</v>
      </c>
      <c r="J12" s="2">
        <v>12715</v>
      </c>
      <c r="K12" s="2" t="s">
        <v>36</v>
      </c>
      <c r="L12" s="2" t="s">
        <v>23</v>
      </c>
      <c r="M12" s="2" t="s">
        <v>30</v>
      </c>
      <c r="N12" s="2">
        <v>75</v>
      </c>
      <c r="O12" s="2">
        <v>48</v>
      </c>
      <c r="P12" s="2">
        <v>7810</v>
      </c>
      <c r="Q12" s="2">
        <v>1171.5</v>
      </c>
      <c r="R12" s="2" t="e">
        <f ca="1"/>
        <v>#NAME?</v>
      </c>
    </row>
    <row r="13" spans="1:20">
      <c r="A13" s="2">
        <v>147</v>
      </c>
      <c r="B13" s="2" t="s">
        <v>18</v>
      </c>
      <c r="C13" s="2" t="s">
        <v>39</v>
      </c>
      <c r="D13" s="2" t="s">
        <v>40</v>
      </c>
      <c r="E13" s="2">
        <v>2</v>
      </c>
      <c r="F13" s="2">
        <v>829</v>
      </c>
      <c r="G13" s="2">
        <v>0</v>
      </c>
      <c r="H13" s="2" t="s">
        <v>21</v>
      </c>
      <c r="I13" s="2">
        <v>2024</v>
      </c>
      <c r="J13" s="2">
        <v>7120</v>
      </c>
      <c r="K13" s="2" t="s">
        <v>22</v>
      </c>
      <c r="L13" s="2" t="s">
        <v>33</v>
      </c>
      <c r="M13" s="2" t="s">
        <v>37</v>
      </c>
      <c r="N13" s="2">
        <v>24</v>
      </c>
      <c r="O13" s="2">
        <v>47</v>
      </c>
      <c r="P13" s="2">
        <v>1658</v>
      </c>
      <c r="Q13" s="2">
        <v>0</v>
      </c>
      <c r="R13" s="2" t="e">
        <f ca="1"/>
        <v>#NAME?</v>
      </c>
    </row>
    <row r="14" spans="1:20">
      <c r="A14" s="2">
        <v>11</v>
      </c>
      <c r="B14" s="2" t="s">
        <v>18</v>
      </c>
      <c r="C14" s="2" t="s">
        <v>39</v>
      </c>
      <c r="D14" s="2" t="s">
        <v>20</v>
      </c>
      <c r="E14" s="2">
        <v>17</v>
      </c>
      <c r="F14" s="2">
        <v>122</v>
      </c>
      <c r="G14" s="2">
        <v>0</v>
      </c>
      <c r="H14" s="2" t="s">
        <v>35</v>
      </c>
      <c r="I14" s="2">
        <v>2024</v>
      </c>
      <c r="J14" s="2">
        <v>11852</v>
      </c>
      <c r="K14" s="2" t="s">
        <v>22</v>
      </c>
      <c r="L14" s="2" t="s">
        <v>29</v>
      </c>
      <c r="M14" s="2" t="s">
        <v>30</v>
      </c>
      <c r="N14" s="2">
        <v>73</v>
      </c>
      <c r="O14" s="2">
        <v>46</v>
      </c>
      <c r="P14" s="2">
        <v>2074</v>
      </c>
      <c r="Q14" s="2">
        <v>0</v>
      </c>
      <c r="R14" s="2" t="e">
        <f ca="1"/>
        <v>#NAME?</v>
      </c>
    </row>
    <row r="15" spans="1:20">
      <c r="A15" s="2">
        <v>32</v>
      </c>
      <c r="B15" s="2" t="s">
        <v>43</v>
      </c>
      <c r="C15" s="2" t="s">
        <v>19</v>
      </c>
      <c r="D15" s="2" t="s">
        <v>27</v>
      </c>
      <c r="E15" s="2">
        <v>14</v>
      </c>
      <c r="F15" s="2">
        <v>133</v>
      </c>
      <c r="G15" s="2">
        <v>5</v>
      </c>
      <c r="H15" s="2" t="s">
        <v>41</v>
      </c>
      <c r="I15" s="2">
        <v>2025</v>
      </c>
      <c r="J15" s="2">
        <v>16093</v>
      </c>
      <c r="K15" s="2" t="s">
        <v>36</v>
      </c>
      <c r="L15" s="2" t="s">
        <v>29</v>
      </c>
      <c r="M15" s="2" t="s">
        <v>37</v>
      </c>
      <c r="N15" s="2">
        <v>63</v>
      </c>
      <c r="O15" s="2">
        <v>46</v>
      </c>
      <c r="P15" s="2">
        <v>1862</v>
      </c>
      <c r="Q15" s="2">
        <v>93.1</v>
      </c>
      <c r="R15" s="2" t="e">
        <f ca="1"/>
        <v>#NAME?</v>
      </c>
    </row>
    <row r="16" spans="1:20">
      <c r="A16" s="2">
        <v>56</v>
      </c>
      <c r="B16" s="2" t="s">
        <v>34</v>
      </c>
      <c r="C16" s="2" t="s">
        <v>19</v>
      </c>
      <c r="D16" s="2" t="s">
        <v>42</v>
      </c>
      <c r="E16" s="2">
        <v>19</v>
      </c>
      <c r="F16" s="2">
        <v>306</v>
      </c>
      <c r="G16" s="2">
        <v>10</v>
      </c>
      <c r="H16" s="2" t="s">
        <v>32</v>
      </c>
      <c r="I16" s="2">
        <v>2025</v>
      </c>
      <c r="J16" s="2">
        <v>7541</v>
      </c>
      <c r="K16" s="2" t="s">
        <v>36</v>
      </c>
      <c r="L16" s="2" t="s">
        <v>29</v>
      </c>
      <c r="M16" s="2" t="s">
        <v>30</v>
      </c>
      <c r="N16" s="2">
        <v>76</v>
      </c>
      <c r="O16" s="2">
        <v>46</v>
      </c>
      <c r="P16" s="2">
        <v>5814</v>
      </c>
      <c r="Q16" s="2">
        <v>581.4</v>
      </c>
      <c r="R16" s="2" t="e">
        <f ca="1"/>
        <v>#NAME?</v>
      </c>
    </row>
    <row r="17" spans="1:18">
      <c r="A17" s="2">
        <v>64</v>
      </c>
      <c r="B17" s="2" t="s">
        <v>34</v>
      </c>
      <c r="C17" s="2" t="s">
        <v>39</v>
      </c>
      <c r="D17" s="2" t="s">
        <v>27</v>
      </c>
      <c r="E17" s="2">
        <v>4</v>
      </c>
      <c r="F17" s="2">
        <v>803</v>
      </c>
      <c r="G17" s="2">
        <v>5</v>
      </c>
      <c r="H17" s="2" t="s">
        <v>21</v>
      </c>
      <c r="I17" s="2">
        <v>2023</v>
      </c>
      <c r="J17" s="2">
        <v>13996</v>
      </c>
      <c r="K17" s="2" t="s">
        <v>36</v>
      </c>
      <c r="L17" s="2" t="s">
        <v>29</v>
      </c>
      <c r="M17" s="2" t="s">
        <v>24</v>
      </c>
      <c r="N17" s="2">
        <v>17</v>
      </c>
      <c r="O17" s="2">
        <v>46</v>
      </c>
      <c r="P17" s="2">
        <v>3212</v>
      </c>
      <c r="Q17" s="2">
        <v>160.6</v>
      </c>
      <c r="R17" s="2" t="e">
        <f ca="1"/>
        <v>#NAME?</v>
      </c>
    </row>
    <row r="18" spans="1:18">
      <c r="A18" s="2">
        <v>97</v>
      </c>
      <c r="B18" s="2" t="s">
        <v>25</v>
      </c>
      <c r="C18" s="2" t="s">
        <v>26</v>
      </c>
      <c r="D18" s="2" t="s">
        <v>27</v>
      </c>
      <c r="E18" s="2">
        <v>18</v>
      </c>
      <c r="F18" s="2">
        <v>645</v>
      </c>
      <c r="G18" s="2">
        <v>5</v>
      </c>
      <c r="H18" s="2" t="s">
        <v>41</v>
      </c>
      <c r="I18" s="2">
        <v>2024</v>
      </c>
      <c r="J18" s="2">
        <v>12643</v>
      </c>
      <c r="K18" s="2" t="s">
        <v>36</v>
      </c>
      <c r="L18" s="2" t="s">
        <v>29</v>
      </c>
      <c r="M18" s="2" t="s">
        <v>30</v>
      </c>
      <c r="N18" s="2">
        <v>41</v>
      </c>
      <c r="O18" s="2">
        <v>46</v>
      </c>
      <c r="P18" s="2">
        <v>11610</v>
      </c>
      <c r="Q18" s="2">
        <v>580.5</v>
      </c>
      <c r="R18" s="2" t="e">
        <f ca="1"/>
        <v>#NAME?</v>
      </c>
    </row>
    <row r="19" spans="1:18">
      <c r="A19" s="2">
        <v>118</v>
      </c>
      <c r="B19" s="2" t="s">
        <v>25</v>
      </c>
      <c r="C19" s="2" t="s">
        <v>26</v>
      </c>
      <c r="D19" s="2" t="s">
        <v>27</v>
      </c>
      <c r="E19" s="2">
        <v>9</v>
      </c>
      <c r="F19" s="2">
        <v>795</v>
      </c>
      <c r="G19" s="2">
        <v>5</v>
      </c>
      <c r="H19" s="2" t="s">
        <v>28</v>
      </c>
      <c r="I19" s="2">
        <v>2023</v>
      </c>
      <c r="J19" s="2">
        <v>11819</v>
      </c>
      <c r="K19" s="2" t="s">
        <v>22</v>
      </c>
      <c r="L19" s="2" t="s">
        <v>29</v>
      </c>
      <c r="M19" s="2" t="s">
        <v>30</v>
      </c>
      <c r="N19" s="2">
        <v>58</v>
      </c>
      <c r="O19" s="2">
        <v>46</v>
      </c>
      <c r="P19" s="2">
        <v>7155</v>
      </c>
      <c r="Q19" s="2">
        <v>357.75</v>
      </c>
      <c r="R19" s="2" t="e">
        <f ca="1"/>
        <v>#NAME?</v>
      </c>
    </row>
    <row r="20" spans="1:18">
      <c r="A20" s="2">
        <v>120</v>
      </c>
      <c r="B20" s="2" t="s">
        <v>18</v>
      </c>
      <c r="C20" s="2" t="s">
        <v>39</v>
      </c>
      <c r="D20" s="2" t="s">
        <v>20</v>
      </c>
      <c r="E20" s="2">
        <v>17</v>
      </c>
      <c r="F20" s="2">
        <v>294</v>
      </c>
      <c r="G20" s="2">
        <v>15</v>
      </c>
      <c r="H20" s="2" t="s">
        <v>35</v>
      </c>
      <c r="I20" s="2">
        <v>2025</v>
      </c>
      <c r="J20" s="2">
        <v>13378</v>
      </c>
      <c r="K20" s="2" t="s">
        <v>22</v>
      </c>
      <c r="L20" s="2" t="s">
        <v>29</v>
      </c>
      <c r="M20" s="2" t="s">
        <v>37</v>
      </c>
      <c r="N20" s="2">
        <v>40</v>
      </c>
      <c r="O20" s="2">
        <v>46</v>
      </c>
      <c r="P20" s="2">
        <v>4998</v>
      </c>
      <c r="Q20" s="2">
        <v>749.7</v>
      </c>
      <c r="R20" s="2" t="e">
        <f ca="1"/>
        <v>#NAME?</v>
      </c>
    </row>
    <row r="21" spans="1:18">
      <c r="A21" s="2">
        <v>132</v>
      </c>
      <c r="B21" s="2" t="s">
        <v>18</v>
      </c>
      <c r="C21" s="2" t="s">
        <v>26</v>
      </c>
      <c r="D21" s="2" t="s">
        <v>42</v>
      </c>
      <c r="E21" s="2">
        <v>15</v>
      </c>
      <c r="F21" s="2">
        <v>565</v>
      </c>
      <c r="G21" s="2">
        <v>5</v>
      </c>
      <c r="H21" s="2" t="s">
        <v>32</v>
      </c>
      <c r="I21" s="2">
        <v>2023</v>
      </c>
      <c r="J21" s="2">
        <v>10408</v>
      </c>
      <c r="K21" s="2" t="s">
        <v>22</v>
      </c>
      <c r="L21" s="2" t="s">
        <v>29</v>
      </c>
      <c r="M21" s="2" t="s">
        <v>24</v>
      </c>
      <c r="N21" s="2">
        <v>60</v>
      </c>
      <c r="O21" s="2">
        <v>46</v>
      </c>
      <c r="P21" s="2">
        <v>8475</v>
      </c>
      <c r="Q21" s="2">
        <v>423.75</v>
      </c>
      <c r="R21" s="2" t="e">
        <f ca="1"/>
        <v>#NAME?</v>
      </c>
    </row>
    <row r="22" spans="1:18">
      <c r="A22" s="2">
        <v>139</v>
      </c>
      <c r="B22" s="2" t="s">
        <v>18</v>
      </c>
      <c r="C22" s="2" t="s">
        <v>39</v>
      </c>
      <c r="D22" s="2" t="s">
        <v>40</v>
      </c>
      <c r="E22" s="2">
        <v>1</v>
      </c>
      <c r="F22" s="2">
        <v>612</v>
      </c>
      <c r="G22" s="2">
        <v>5</v>
      </c>
      <c r="H22" s="2" t="s">
        <v>35</v>
      </c>
      <c r="I22" s="2">
        <v>2023</v>
      </c>
      <c r="J22" s="2">
        <v>12674</v>
      </c>
      <c r="K22" s="2" t="s">
        <v>22</v>
      </c>
      <c r="L22" s="2" t="s">
        <v>29</v>
      </c>
      <c r="M22" s="2" t="s">
        <v>30</v>
      </c>
      <c r="N22" s="2">
        <v>48</v>
      </c>
      <c r="O22" s="2">
        <v>45</v>
      </c>
      <c r="P22" s="2">
        <v>612</v>
      </c>
      <c r="Q22" s="2">
        <v>30.6</v>
      </c>
      <c r="R22" s="2" t="e">
        <f ca="1"/>
        <v>#NAME?</v>
      </c>
    </row>
    <row r="23" spans="1:18">
      <c r="A23" s="2">
        <v>9</v>
      </c>
      <c r="B23" s="2" t="s">
        <v>18</v>
      </c>
      <c r="C23" s="2" t="s">
        <v>26</v>
      </c>
      <c r="D23" s="2" t="s">
        <v>27</v>
      </c>
      <c r="E23" s="2">
        <v>13</v>
      </c>
      <c r="F23" s="2">
        <v>870</v>
      </c>
      <c r="G23" s="2">
        <v>10</v>
      </c>
      <c r="H23" s="2" t="s">
        <v>35</v>
      </c>
      <c r="I23" s="2">
        <v>2023</v>
      </c>
      <c r="J23" s="2">
        <v>13705</v>
      </c>
      <c r="K23" s="2" t="s">
        <v>22</v>
      </c>
      <c r="L23" s="2" t="s">
        <v>29</v>
      </c>
      <c r="M23" s="2" t="s">
        <v>37</v>
      </c>
      <c r="N23" s="2">
        <v>30</v>
      </c>
      <c r="O23" s="2">
        <v>44</v>
      </c>
      <c r="P23" s="2">
        <v>11310</v>
      </c>
      <c r="Q23" s="2">
        <v>1131</v>
      </c>
      <c r="R23" s="2" t="e">
        <f ca="1"/>
        <v>#NAME?</v>
      </c>
    </row>
    <row r="24" spans="1:18">
      <c r="A24" s="2">
        <v>30</v>
      </c>
      <c r="B24" s="2" t="s">
        <v>18</v>
      </c>
      <c r="C24" s="2" t="s">
        <v>19</v>
      </c>
      <c r="D24" s="2" t="s">
        <v>42</v>
      </c>
      <c r="E24" s="2">
        <v>10</v>
      </c>
      <c r="F24" s="2">
        <v>587</v>
      </c>
      <c r="G24" s="2">
        <v>5</v>
      </c>
      <c r="H24" s="2" t="s">
        <v>21</v>
      </c>
      <c r="I24" s="2">
        <v>2023</v>
      </c>
      <c r="J24" s="2">
        <v>10619</v>
      </c>
      <c r="K24" s="2" t="s">
        <v>22</v>
      </c>
      <c r="L24" s="2" t="s">
        <v>33</v>
      </c>
      <c r="M24" s="2" t="s">
        <v>37</v>
      </c>
      <c r="N24" s="2">
        <v>88</v>
      </c>
      <c r="O24" s="2">
        <v>44</v>
      </c>
      <c r="P24" s="2">
        <v>5870</v>
      </c>
      <c r="Q24" s="2">
        <v>293.5</v>
      </c>
      <c r="R24" s="2" t="e">
        <f ca="1"/>
        <v>#NAME?</v>
      </c>
    </row>
    <row r="25" spans="1:18">
      <c r="A25" s="2">
        <v>105</v>
      </c>
      <c r="B25" s="2" t="s">
        <v>38</v>
      </c>
      <c r="C25" s="2" t="s">
        <v>31</v>
      </c>
      <c r="D25" s="2" t="s">
        <v>40</v>
      </c>
      <c r="E25" s="2">
        <v>16</v>
      </c>
      <c r="F25" s="2">
        <v>851</v>
      </c>
      <c r="G25" s="2">
        <v>0</v>
      </c>
      <c r="H25" s="2" t="s">
        <v>32</v>
      </c>
      <c r="I25" s="2">
        <v>2025</v>
      </c>
      <c r="J25" s="2">
        <v>6386</v>
      </c>
      <c r="K25" s="2" t="s">
        <v>22</v>
      </c>
      <c r="L25" s="2" t="s">
        <v>29</v>
      </c>
      <c r="M25" s="2" t="s">
        <v>24</v>
      </c>
      <c r="N25" s="2">
        <v>46</v>
      </c>
      <c r="O25" s="2">
        <v>44</v>
      </c>
      <c r="P25" s="2">
        <v>13616</v>
      </c>
      <c r="Q25" s="2">
        <v>0</v>
      </c>
      <c r="R25" s="2" t="e">
        <f ca="1"/>
        <v>#NAME?</v>
      </c>
    </row>
    <row r="26" spans="1:18">
      <c r="A26" s="2">
        <v>2</v>
      </c>
      <c r="B26" s="2" t="s">
        <v>25</v>
      </c>
      <c r="C26" s="2" t="s">
        <v>26</v>
      </c>
      <c r="D26" s="2" t="s">
        <v>27</v>
      </c>
      <c r="E26" s="2">
        <v>17</v>
      </c>
      <c r="F26" s="2">
        <v>922</v>
      </c>
      <c r="G26" s="2">
        <v>10</v>
      </c>
      <c r="H26" s="2" t="s">
        <v>28</v>
      </c>
      <c r="I26" s="2">
        <v>2023</v>
      </c>
      <c r="J26" s="2">
        <v>9242</v>
      </c>
      <c r="K26" s="2" t="s">
        <v>22</v>
      </c>
      <c r="L26" s="2" t="s">
        <v>29</v>
      </c>
      <c r="M26" s="2" t="s">
        <v>30</v>
      </c>
      <c r="N26" s="2">
        <v>97</v>
      </c>
      <c r="O26" s="2">
        <v>43</v>
      </c>
      <c r="P26" s="2">
        <v>15674</v>
      </c>
      <c r="Q26" s="2">
        <v>1567.4</v>
      </c>
      <c r="R26" s="2" t="e">
        <f ca="1"/>
        <v>#NAME?</v>
      </c>
    </row>
    <row r="27" spans="1:18">
      <c r="A27" s="2">
        <v>62</v>
      </c>
      <c r="B27" s="2" t="s">
        <v>25</v>
      </c>
      <c r="C27" s="2" t="s">
        <v>26</v>
      </c>
      <c r="D27" s="2" t="s">
        <v>20</v>
      </c>
      <c r="E27" s="2">
        <v>7</v>
      </c>
      <c r="F27" s="2">
        <v>202</v>
      </c>
      <c r="G27" s="2">
        <v>0</v>
      </c>
      <c r="H27" s="2" t="s">
        <v>28</v>
      </c>
      <c r="I27" s="2">
        <v>2023</v>
      </c>
      <c r="J27" s="2">
        <v>15849</v>
      </c>
      <c r="K27" s="2" t="s">
        <v>22</v>
      </c>
      <c r="L27" s="2" t="s">
        <v>33</v>
      </c>
      <c r="M27" s="2" t="s">
        <v>24</v>
      </c>
      <c r="N27" s="2">
        <v>50</v>
      </c>
      <c r="O27" s="2">
        <v>43</v>
      </c>
      <c r="P27" s="2">
        <v>1414</v>
      </c>
      <c r="Q27" s="2">
        <v>0</v>
      </c>
      <c r="R27" s="2" t="e">
        <f ca="1"/>
        <v>#NAME?</v>
      </c>
    </row>
    <row r="28" spans="1:18">
      <c r="A28" s="2">
        <v>67</v>
      </c>
      <c r="B28" s="2" t="s">
        <v>18</v>
      </c>
      <c r="C28" s="2" t="s">
        <v>19</v>
      </c>
      <c r="D28" s="2" t="s">
        <v>27</v>
      </c>
      <c r="E28" s="2">
        <v>19</v>
      </c>
      <c r="F28" s="2">
        <v>905</v>
      </c>
      <c r="G28" s="2">
        <v>15</v>
      </c>
      <c r="H28" s="2" t="s">
        <v>32</v>
      </c>
      <c r="I28" s="2">
        <v>2024</v>
      </c>
      <c r="J28" s="2">
        <v>15367</v>
      </c>
      <c r="K28" s="2" t="s">
        <v>36</v>
      </c>
      <c r="L28" s="2" t="s">
        <v>23</v>
      </c>
      <c r="M28" s="2" t="s">
        <v>30</v>
      </c>
      <c r="N28" s="2">
        <v>71</v>
      </c>
      <c r="O28" s="2">
        <v>43</v>
      </c>
      <c r="P28" s="2">
        <v>17195</v>
      </c>
      <c r="Q28" s="2">
        <v>2579.25</v>
      </c>
      <c r="R28" s="2" t="e">
        <f ca="1"/>
        <v>#NAME?</v>
      </c>
    </row>
    <row r="29" spans="1:18">
      <c r="A29" s="2">
        <v>101</v>
      </c>
      <c r="B29" s="2" t="s">
        <v>25</v>
      </c>
      <c r="C29" s="2" t="s">
        <v>39</v>
      </c>
      <c r="D29" s="2" t="s">
        <v>20</v>
      </c>
      <c r="E29" s="2">
        <v>14</v>
      </c>
      <c r="F29" s="2">
        <v>304</v>
      </c>
      <c r="G29" s="2">
        <v>0</v>
      </c>
      <c r="H29" s="2" t="s">
        <v>32</v>
      </c>
      <c r="I29" s="2">
        <v>2025</v>
      </c>
      <c r="J29" s="2">
        <v>18887</v>
      </c>
      <c r="K29" s="2" t="s">
        <v>22</v>
      </c>
      <c r="L29" s="2" t="s">
        <v>33</v>
      </c>
      <c r="M29" s="2" t="s">
        <v>24</v>
      </c>
      <c r="N29" s="2">
        <v>79</v>
      </c>
      <c r="O29" s="2">
        <v>43</v>
      </c>
      <c r="P29" s="2">
        <v>4256</v>
      </c>
      <c r="Q29" s="2">
        <v>0</v>
      </c>
      <c r="R29" s="2" t="e">
        <f ca="1"/>
        <v>#NAME?</v>
      </c>
    </row>
    <row r="30" spans="1:18">
      <c r="A30" s="2">
        <v>49</v>
      </c>
      <c r="B30" s="2" t="s">
        <v>25</v>
      </c>
      <c r="C30" s="2" t="s">
        <v>19</v>
      </c>
      <c r="D30" s="2" t="s">
        <v>42</v>
      </c>
      <c r="E30" s="2">
        <v>10</v>
      </c>
      <c r="F30" s="2">
        <v>833</v>
      </c>
      <c r="G30" s="2">
        <v>5</v>
      </c>
      <c r="H30" s="2" t="s">
        <v>28</v>
      </c>
      <c r="I30" s="2">
        <v>2023</v>
      </c>
      <c r="J30" s="2">
        <v>9033</v>
      </c>
      <c r="K30" s="2" t="s">
        <v>22</v>
      </c>
      <c r="L30" s="2" t="s">
        <v>29</v>
      </c>
      <c r="M30" s="2" t="s">
        <v>30</v>
      </c>
      <c r="N30" s="2">
        <v>99</v>
      </c>
      <c r="O30" s="2">
        <v>42</v>
      </c>
      <c r="P30" s="2">
        <v>8330</v>
      </c>
      <c r="Q30" s="2">
        <v>416.5</v>
      </c>
      <c r="R30" s="2" t="e">
        <f ca="1"/>
        <v>#NAME?</v>
      </c>
    </row>
    <row r="31" spans="1:18">
      <c r="A31" s="2">
        <v>54</v>
      </c>
      <c r="B31" s="2" t="s">
        <v>38</v>
      </c>
      <c r="C31" s="2" t="s">
        <v>26</v>
      </c>
      <c r="D31" s="2" t="s">
        <v>40</v>
      </c>
      <c r="E31" s="2">
        <v>5</v>
      </c>
      <c r="F31" s="2">
        <v>866</v>
      </c>
      <c r="G31" s="2">
        <v>15</v>
      </c>
      <c r="H31" s="2" t="s">
        <v>28</v>
      </c>
      <c r="I31" s="2">
        <v>2023</v>
      </c>
      <c r="J31" s="2">
        <v>10877</v>
      </c>
      <c r="K31" s="2" t="s">
        <v>22</v>
      </c>
      <c r="L31" s="2" t="s">
        <v>23</v>
      </c>
      <c r="M31" s="2" t="s">
        <v>37</v>
      </c>
      <c r="N31" s="2">
        <v>84</v>
      </c>
      <c r="O31" s="2">
        <v>42</v>
      </c>
      <c r="P31" s="2">
        <v>4330</v>
      </c>
      <c r="Q31" s="2">
        <v>649.5</v>
      </c>
      <c r="R31" s="2" t="e">
        <f ca="1"/>
        <v>#NAME?</v>
      </c>
    </row>
    <row r="32" spans="1:18">
      <c r="A32" s="2">
        <v>90</v>
      </c>
      <c r="B32" s="2" t="s">
        <v>18</v>
      </c>
      <c r="C32" s="2" t="s">
        <v>39</v>
      </c>
      <c r="D32" s="2" t="s">
        <v>20</v>
      </c>
      <c r="E32" s="2">
        <v>15</v>
      </c>
      <c r="F32" s="2">
        <v>283</v>
      </c>
      <c r="G32" s="2">
        <v>5</v>
      </c>
      <c r="H32" s="2" t="s">
        <v>35</v>
      </c>
      <c r="I32" s="2">
        <v>2024</v>
      </c>
      <c r="J32" s="2">
        <v>11136</v>
      </c>
      <c r="K32" s="2" t="s">
        <v>22</v>
      </c>
      <c r="L32" s="2" t="s">
        <v>29</v>
      </c>
      <c r="M32" s="2" t="s">
        <v>37</v>
      </c>
      <c r="N32" s="2">
        <v>54</v>
      </c>
      <c r="O32" s="2">
        <v>42</v>
      </c>
      <c r="P32" s="2">
        <v>4245</v>
      </c>
      <c r="Q32" s="2">
        <v>212.25</v>
      </c>
      <c r="R32" s="2" t="e">
        <f ca="1"/>
        <v>#NAME?</v>
      </c>
    </row>
    <row r="33" spans="1:18">
      <c r="A33" s="2">
        <v>98</v>
      </c>
      <c r="B33" s="2" t="s">
        <v>18</v>
      </c>
      <c r="C33" s="2" t="s">
        <v>26</v>
      </c>
      <c r="D33" s="2" t="s">
        <v>40</v>
      </c>
      <c r="E33" s="2">
        <v>15</v>
      </c>
      <c r="F33" s="2">
        <v>873</v>
      </c>
      <c r="G33" s="2">
        <v>10</v>
      </c>
      <c r="H33" s="2" t="s">
        <v>35</v>
      </c>
      <c r="I33" s="2">
        <v>2024</v>
      </c>
      <c r="J33" s="2">
        <v>17989</v>
      </c>
      <c r="K33" s="2" t="s">
        <v>22</v>
      </c>
      <c r="L33" s="2" t="s">
        <v>23</v>
      </c>
      <c r="M33" s="2" t="s">
        <v>24</v>
      </c>
      <c r="N33" s="2">
        <v>60</v>
      </c>
      <c r="O33" s="2">
        <v>42</v>
      </c>
      <c r="P33" s="2">
        <v>13095</v>
      </c>
      <c r="Q33" s="2">
        <v>1309.5</v>
      </c>
      <c r="R33" s="2" t="e">
        <f ca="1"/>
        <v>#NAME?</v>
      </c>
    </row>
    <row r="34" spans="1:18">
      <c r="A34" s="2">
        <v>124</v>
      </c>
      <c r="B34" s="2" t="s">
        <v>38</v>
      </c>
      <c r="C34" s="2" t="s">
        <v>26</v>
      </c>
      <c r="D34" s="2" t="s">
        <v>20</v>
      </c>
      <c r="E34" s="2">
        <v>16</v>
      </c>
      <c r="F34" s="2">
        <v>192</v>
      </c>
      <c r="G34" s="2">
        <v>10</v>
      </c>
      <c r="H34" s="2" t="s">
        <v>32</v>
      </c>
      <c r="I34" s="2">
        <v>2025</v>
      </c>
      <c r="J34" s="2">
        <v>17385</v>
      </c>
      <c r="K34" s="2" t="s">
        <v>36</v>
      </c>
      <c r="L34" s="2" t="s">
        <v>29</v>
      </c>
      <c r="M34" s="2" t="s">
        <v>24</v>
      </c>
      <c r="N34" s="2">
        <v>29</v>
      </c>
      <c r="O34" s="2">
        <v>42</v>
      </c>
      <c r="P34" s="2">
        <v>3072</v>
      </c>
      <c r="Q34" s="2">
        <v>307.2</v>
      </c>
      <c r="R34" s="2" t="e">
        <f ca="1"/>
        <v>#NAME?</v>
      </c>
    </row>
    <row r="35" spans="1:18">
      <c r="A35" s="2">
        <v>1</v>
      </c>
      <c r="B35" s="2" t="s">
        <v>18</v>
      </c>
      <c r="C35" s="2" t="s">
        <v>19</v>
      </c>
      <c r="D35" s="2" t="s">
        <v>20</v>
      </c>
      <c r="E35" s="2">
        <v>12</v>
      </c>
      <c r="F35" s="2">
        <v>504</v>
      </c>
      <c r="G35" s="2">
        <v>0</v>
      </c>
      <c r="H35" s="2" t="s">
        <v>21</v>
      </c>
      <c r="I35" s="2">
        <v>2024</v>
      </c>
      <c r="J35" s="2">
        <v>16348</v>
      </c>
      <c r="K35" s="2" t="s">
        <v>22</v>
      </c>
      <c r="L35" s="2" t="s">
        <v>23</v>
      </c>
      <c r="M35" s="2" t="s">
        <v>24</v>
      </c>
      <c r="N35" s="2">
        <v>11</v>
      </c>
      <c r="O35" s="2">
        <v>41</v>
      </c>
      <c r="P35" s="2">
        <v>6048</v>
      </c>
      <c r="Q35" s="2">
        <v>0</v>
      </c>
      <c r="R35" s="2" t="e">
        <f ca="1"/>
        <v>#NAME?</v>
      </c>
    </row>
    <row r="36" spans="1:18">
      <c r="A36" s="2">
        <v>86</v>
      </c>
      <c r="B36" s="2" t="s">
        <v>38</v>
      </c>
      <c r="C36" s="2" t="s">
        <v>19</v>
      </c>
      <c r="D36" s="2" t="s">
        <v>20</v>
      </c>
      <c r="E36" s="2">
        <v>6</v>
      </c>
      <c r="F36" s="2">
        <v>232</v>
      </c>
      <c r="G36" s="2">
        <v>15</v>
      </c>
      <c r="H36" s="2" t="s">
        <v>32</v>
      </c>
      <c r="I36" s="2">
        <v>2024</v>
      </c>
      <c r="J36" s="2">
        <v>9263</v>
      </c>
      <c r="K36" s="2" t="s">
        <v>22</v>
      </c>
      <c r="L36" s="2" t="s">
        <v>23</v>
      </c>
      <c r="M36" s="2" t="s">
        <v>24</v>
      </c>
      <c r="N36" s="2">
        <v>96</v>
      </c>
      <c r="O36" s="2">
        <v>41</v>
      </c>
      <c r="P36" s="2">
        <v>1392</v>
      </c>
      <c r="Q36" s="2">
        <v>208.8</v>
      </c>
      <c r="R36" s="2" t="e">
        <f ca="1"/>
        <v>#NAME?</v>
      </c>
    </row>
    <row r="37" spans="1:18">
      <c r="A37" s="2">
        <v>108</v>
      </c>
      <c r="B37" s="2" t="s">
        <v>43</v>
      </c>
      <c r="C37" s="2" t="s">
        <v>26</v>
      </c>
      <c r="D37" s="2" t="s">
        <v>27</v>
      </c>
      <c r="E37" s="2">
        <v>10</v>
      </c>
      <c r="F37" s="2">
        <v>860</v>
      </c>
      <c r="G37" s="2">
        <v>0</v>
      </c>
      <c r="H37" s="2" t="s">
        <v>35</v>
      </c>
      <c r="I37" s="2">
        <v>2024</v>
      </c>
      <c r="J37" s="2">
        <v>9788</v>
      </c>
      <c r="K37" s="2" t="s">
        <v>22</v>
      </c>
      <c r="L37" s="2" t="s">
        <v>33</v>
      </c>
      <c r="M37" s="2" t="s">
        <v>37</v>
      </c>
      <c r="N37" s="2">
        <v>12</v>
      </c>
      <c r="O37" s="2">
        <v>41</v>
      </c>
      <c r="P37" s="2">
        <v>8600</v>
      </c>
      <c r="Q37" s="2">
        <v>0</v>
      </c>
      <c r="R37" s="2" t="e">
        <f ca="1"/>
        <v>#NAME?</v>
      </c>
    </row>
    <row r="38" spans="1:18">
      <c r="A38" s="2">
        <v>10</v>
      </c>
      <c r="B38" s="2" t="s">
        <v>38</v>
      </c>
      <c r="C38" s="2" t="s">
        <v>26</v>
      </c>
      <c r="D38" s="2" t="s">
        <v>40</v>
      </c>
      <c r="E38" s="2">
        <v>19</v>
      </c>
      <c r="F38" s="2">
        <v>536</v>
      </c>
      <c r="G38" s="2">
        <v>15</v>
      </c>
      <c r="H38" s="2" t="s">
        <v>41</v>
      </c>
      <c r="I38" s="2">
        <v>2024</v>
      </c>
      <c r="J38" s="2">
        <v>15112</v>
      </c>
      <c r="K38" s="2" t="s">
        <v>36</v>
      </c>
      <c r="L38" s="2" t="s">
        <v>33</v>
      </c>
      <c r="M38" s="2" t="s">
        <v>24</v>
      </c>
      <c r="N38" s="2">
        <v>27</v>
      </c>
      <c r="O38" s="2">
        <v>40</v>
      </c>
      <c r="P38" s="2">
        <v>10184</v>
      </c>
      <c r="Q38" s="2">
        <v>1527.6</v>
      </c>
      <c r="R38" s="2" t="e">
        <f ca="1"/>
        <v>#NAME?</v>
      </c>
    </row>
    <row r="39" spans="1:18">
      <c r="A39" s="2">
        <v>44</v>
      </c>
      <c r="B39" s="2" t="s">
        <v>25</v>
      </c>
      <c r="C39" s="2" t="s">
        <v>39</v>
      </c>
      <c r="D39" s="2" t="s">
        <v>42</v>
      </c>
      <c r="E39" s="2">
        <v>6</v>
      </c>
      <c r="F39" s="2">
        <v>405</v>
      </c>
      <c r="G39" s="2">
        <v>10</v>
      </c>
      <c r="H39" s="2" t="s">
        <v>32</v>
      </c>
      <c r="I39" s="2">
        <v>2025</v>
      </c>
      <c r="J39" s="2">
        <v>8186</v>
      </c>
      <c r="K39" s="2" t="s">
        <v>36</v>
      </c>
      <c r="L39" s="2" t="s">
        <v>23</v>
      </c>
      <c r="M39" s="2" t="s">
        <v>30</v>
      </c>
      <c r="N39" s="2">
        <v>86</v>
      </c>
      <c r="O39" s="2">
        <v>40</v>
      </c>
      <c r="P39" s="2">
        <v>2430</v>
      </c>
      <c r="Q39" s="2">
        <v>243</v>
      </c>
      <c r="R39" s="2" t="e">
        <f ca="1"/>
        <v>#NAME?</v>
      </c>
    </row>
    <row r="40" spans="1:18">
      <c r="A40" s="2">
        <v>149</v>
      </c>
      <c r="B40" s="2" t="s">
        <v>38</v>
      </c>
      <c r="C40" s="2" t="s">
        <v>19</v>
      </c>
      <c r="D40" s="2" t="s">
        <v>27</v>
      </c>
      <c r="E40" s="2">
        <v>3</v>
      </c>
      <c r="F40" s="2">
        <v>172</v>
      </c>
      <c r="G40" s="2">
        <v>10</v>
      </c>
      <c r="H40" s="2" t="s">
        <v>28</v>
      </c>
      <c r="I40" s="2">
        <v>2023</v>
      </c>
      <c r="J40" s="2">
        <v>10136</v>
      </c>
      <c r="K40" s="2" t="s">
        <v>22</v>
      </c>
      <c r="L40" s="2" t="s">
        <v>29</v>
      </c>
      <c r="M40" s="2" t="s">
        <v>30</v>
      </c>
      <c r="N40" s="2">
        <v>17</v>
      </c>
      <c r="O40" s="2">
        <v>40</v>
      </c>
      <c r="P40" s="2">
        <v>516</v>
      </c>
      <c r="Q40" s="2">
        <v>51.6</v>
      </c>
      <c r="R40" s="2" t="e">
        <f ca="1"/>
        <v>#NAME?</v>
      </c>
    </row>
    <row r="41" spans="1:18">
      <c r="A41" s="2">
        <v>27</v>
      </c>
      <c r="B41" s="2" t="s">
        <v>18</v>
      </c>
      <c r="C41" s="2" t="s">
        <v>19</v>
      </c>
      <c r="D41" s="2" t="s">
        <v>40</v>
      </c>
      <c r="E41" s="2">
        <v>16</v>
      </c>
      <c r="F41" s="2">
        <v>545</v>
      </c>
      <c r="G41" s="2">
        <v>5</v>
      </c>
      <c r="H41" s="2" t="s">
        <v>35</v>
      </c>
      <c r="I41" s="2">
        <v>2023</v>
      </c>
      <c r="J41" s="2">
        <v>18364</v>
      </c>
      <c r="K41" s="2" t="s">
        <v>36</v>
      </c>
      <c r="L41" s="2" t="s">
        <v>29</v>
      </c>
      <c r="M41" s="2" t="s">
        <v>37</v>
      </c>
      <c r="N41" s="2">
        <v>85</v>
      </c>
      <c r="O41" s="2">
        <v>39</v>
      </c>
      <c r="P41" s="2">
        <v>8720</v>
      </c>
      <c r="Q41" s="2">
        <v>436</v>
      </c>
      <c r="R41" s="2" t="e">
        <f ca="1"/>
        <v>#NAME?</v>
      </c>
    </row>
    <row r="42" spans="1:18">
      <c r="A42" s="2">
        <v>133</v>
      </c>
      <c r="B42" s="2" t="s">
        <v>38</v>
      </c>
      <c r="C42" s="2" t="s">
        <v>19</v>
      </c>
      <c r="D42" s="2" t="s">
        <v>20</v>
      </c>
      <c r="E42" s="2">
        <v>2</v>
      </c>
      <c r="F42" s="2">
        <v>703</v>
      </c>
      <c r="G42" s="2">
        <v>5</v>
      </c>
      <c r="H42" s="2" t="s">
        <v>21</v>
      </c>
      <c r="I42" s="2">
        <v>2025</v>
      </c>
      <c r="J42" s="2">
        <v>14977</v>
      </c>
      <c r="K42" s="2" t="s">
        <v>22</v>
      </c>
      <c r="L42" s="2" t="s">
        <v>33</v>
      </c>
      <c r="M42" s="2" t="s">
        <v>24</v>
      </c>
      <c r="N42" s="2">
        <v>45</v>
      </c>
      <c r="O42" s="2">
        <v>39</v>
      </c>
      <c r="P42" s="2">
        <v>1406</v>
      </c>
      <c r="Q42" s="2">
        <v>70.3</v>
      </c>
      <c r="R42" s="2" t="e">
        <f ca="1"/>
        <v>#NAME?</v>
      </c>
    </row>
    <row r="43" spans="1:18">
      <c r="A43" s="2">
        <v>13</v>
      </c>
      <c r="B43" s="2" t="s">
        <v>43</v>
      </c>
      <c r="C43" s="2" t="s">
        <v>26</v>
      </c>
      <c r="D43" s="2" t="s">
        <v>20</v>
      </c>
      <c r="E43" s="2">
        <v>12</v>
      </c>
      <c r="F43" s="2">
        <v>776</v>
      </c>
      <c r="G43" s="2">
        <v>5</v>
      </c>
      <c r="H43" s="2" t="s">
        <v>35</v>
      </c>
      <c r="I43" s="2">
        <v>2025</v>
      </c>
      <c r="J43" s="2">
        <v>8594</v>
      </c>
      <c r="K43" s="2" t="s">
        <v>36</v>
      </c>
      <c r="L43" s="2" t="s">
        <v>29</v>
      </c>
      <c r="M43" s="2" t="s">
        <v>37</v>
      </c>
      <c r="N43" s="2">
        <v>47</v>
      </c>
      <c r="O43" s="2">
        <v>38</v>
      </c>
      <c r="P43" s="2">
        <v>9312</v>
      </c>
      <c r="Q43" s="2">
        <v>465.6</v>
      </c>
      <c r="R43" s="2" t="e">
        <f ca="1"/>
        <v>#NAME?</v>
      </c>
    </row>
    <row r="44" spans="1:18">
      <c r="A44" s="2">
        <v>17</v>
      </c>
      <c r="B44" s="2" t="s">
        <v>34</v>
      </c>
      <c r="C44" s="2" t="s">
        <v>19</v>
      </c>
      <c r="D44" s="2" t="s">
        <v>42</v>
      </c>
      <c r="E44" s="2">
        <v>9</v>
      </c>
      <c r="F44" s="2">
        <v>244</v>
      </c>
      <c r="G44" s="2">
        <v>0</v>
      </c>
      <c r="H44" s="2" t="s">
        <v>28</v>
      </c>
      <c r="I44" s="2">
        <v>2024</v>
      </c>
      <c r="J44" s="2">
        <v>9566</v>
      </c>
      <c r="K44" s="2" t="s">
        <v>36</v>
      </c>
      <c r="L44" s="2" t="s">
        <v>33</v>
      </c>
      <c r="M44" s="2" t="s">
        <v>24</v>
      </c>
      <c r="N44" s="2">
        <v>98</v>
      </c>
      <c r="O44" s="2">
        <v>38</v>
      </c>
      <c r="P44" s="2">
        <v>2196</v>
      </c>
      <c r="Q44" s="2">
        <v>0</v>
      </c>
      <c r="R44" s="2" t="e">
        <f ca="1"/>
        <v>#NAME?</v>
      </c>
    </row>
    <row r="45" spans="1:18">
      <c r="A45" s="2">
        <v>95</v>
      </c>
      <c r="B45" s="2" t="s">
        <v>18</v>
      </c>
      <c r="C45" s="2" t="s">
        <v>31</v>
      </c>
      <c r="D45" s="2" t="s">
        <v>20</v>
      </c>
      <c r="E45" s="2">
        <v>3</v>
      </c>
      <c r="F45" s="2">
        <v>951</v>
      </c>
      <c r="G45" s="2">
        <v>5</v>
      </c>
      <c r="H45" s="2" t="s">
        <v>32</v>
      </c>
      <c r="I45" s="2">
        <v>2024</v>
      </c>
      <c r="J45" s="2">
        <v>7969</v>
      </c>
      <c r="K45" s="2" t="s">
        <v>22</v>
      </c>
      <c r="L45" s="2" t="s">
        <v>23</v>
      </c>
      <c r="M45" s="2" t="s">
        <v>37</v>
      </c>
      <c r="N45" s="2">
        <v>62</v>
      </c>
      <c r="O45" s="2">
        <v>38</v>
      </c>
      <c r="P45" s="2">
        <v>2853</v>
      </c>
      <c r="Q45" s="2">
        <v>142.65</v>
      </c>
      <c r="R45" s="2" t="e">
        <f ca="1"/>
        <v>#NAME?</v>
      </c>
    </row>
    <row r="46" spans="1:18">
      <c r="A46" s="2">
        <v>8</v>
      </c>
      <c r="B46" s="2" t="s">
        <v>25</v>
      </c>
      <c r="C46" s="2" t="s">
        <v>31</v>
      </c>
      <c r="D46" s="2" t="s">
        <v>40</v>
      </c>
      <c r="E46" s="2">
        <v>16</v>
      </c>
      <c r="F46" s="2">
        <v>969</v>
      </c>
      <c r="G46" s="2">
        <v>10</v>
      </c>
      <c r="H46" s="2" t="s">
        <v>28</v>
      </c>
      <c r="I46" s="2">
        <v>2023</v>
      </c>
      <c r="J46" s="2">
        <v>9177</v>
      </c>
      <c r="K46" s="2" t="s">
        <v>22</v>
      </c>
      <c r="L46" s="2" t="s">
        <v>29</v>
      </c>
      <c r="M46" s="2" t="s">
        <v>30</v>
      </c>
      <c r="N46" s="2">
        <v>81</v>
      </c>
      <c r="O46" s="2">
        <v>37</v>
      </c>
      <c r="P46" s="2">
        <v>15504</v>
      </c>
      <c r="Q46" s="2">
        <v>1550.4</v>
      </c>
      <c r="R46" s="2" t="e">
        <f ca="1"/>
        <v>#NAME?</v>
      </c>
    </row>
    <row r="47" spans="1:18">
      <c r="A47" s="2">
        <v>102</v>
      </c>
      <c r="B47" s="2" t="s">
        <v>18</v>
      </c>
      <c r="C47" s="2" t="s">
        <v>39</v>
      </c>
      <c r="D47" s="2" t="s">
        <v>40</v>
      </c>
      <c r="E47" s="2">
        <v>15</v>
      </c>
      <c r="F47" s="2">
        <v>225</v>
      </c>
      <c r="G47" s="2">
        <v>5</v>
      </c>
      <c r="H47" s="2" t="s">
        <v>28</v>
      </c>
      <c r="I47" s="2">
        <v>2023</v>
      </c>
      <c r="J47" s="2">
        <v>9225</v>
      </c>
      <c r="K47" s="2" t="s">
        <v>22</v>
      </c>
      <c r="L47" s="2" t="s">
        <v>29</v>
      </c>
      <c r="M47" s="2" t="s">
        <v>37</v>
      </c>
      <c r="N47" s="2">
        <v>27</v>
      </c>
      <c r="O47" s="2">
        <v>37</v>
      </c>
      <c r="P47" s="2">
        <v>3375</v>
      </c>
      <c r="Q47" s="2">
        <v>168.75</v>
      </c>
      <c r="R47" s="2" t="e">
        <f ca="1"/>
        <v>#NAME?</v>
      </c>
    </row>
    <row r="48" spans="1:18">
      <c r="A48" s="2">
        <v>116</v>
      </c>
      <c r="B48" s="2" t="s">
        <v>38</v>
      </c>
      <c r="C48" s="2" t="s">
        <v>39</v>
      </c>
      <c r="D48" s="2" t="s">
        <v>20</v>
      </c>
      <c r="E48" s="2">
        <v>18</v>
      </c>
      <c r="F48" s="2">
        <v>459</v>
      </c>
      <c r="G48" s="2">
        <v>5</v>
      </c>
      <c r="H48" s="2" t="s">
        <v>28</v>
      </c>
      <c r="I48" s="2">
        <v>2025</v>
      </c>
      <c r="J48" s="2">
        <v>15250</v>
      </c>
      <c r="K48" s="2" t="s">
        <v>22</v>
      </c>
      <c r="L48" s="2" t="s">
        <v>29</v>
      </c>
      <c r="M48" s="2" t="s">
        <v>24</v>
      </c>
      <c r="N48" s="2">
        <v>16</v>
      </c>
      <c r="O48" s="2">
        <v>37</v>
      </c>
      <c r="P48" s="2">
        <v>8262</v>
      </c>
      <c r="Q48" s="2">
        <v>413.1</v>
      </c>
      <c r="R48" s="2" t="e">
        <f ca="1"/>
        <v>#NAME?</v>
      </c>
    </row>
    <row r="49" spans="1:18">
      <c r="A49" s="2">
        <v>6</v>
      </c>
      <c r="B49" s="2" t="s">
        <v>18</v>
      </c>
      <c r="C49" s="2" t="s">
        <v>26</v>
      </c>
      <c r="D49" s="2" t="s">
        <v>27</v>
      </c>
      <c r="E49" s="2">
        <v>17</v>
      </c>
      <c r="F49" s="2">
        <v>962</v>
      </c>
      <c r="G49" s="2">
        <v>15</v>
      </c>
      <c r="H49" s="2" t="s">
        <v>21</v>
      </c>
      <c r="I49" s="2">
        <v>2023</v>
      </c>
      <c r="J49" s="2">
        <v>18859</v>
      </c>
      <c r="K49" s="2" t="s">
        <v>22</v>
      </c>
      <c r="L49" s="2" t="s">
        <v>23</v>
      </c>
      <c r="M49" s="2" t="s">
        <v>37</v>
      </c>
      <c r="N49" s="2">
        <v>86</v>
      </c>
      <c r="O49" s="2">
        <v>36</v>
      </c>
      <c r="P49" s="2">
        <v>16354</v>
      </c>
      <c r="Q49" s="2">
        <v>2453.1</v>
      </c>
      <c r="R49" s="2" t="e">
        <f ca="1"/>
        <v>#NAME?</v>
      </c>
    </row>
    <row r="50" spans="1:18">
      <c r="A50" s="2">
        <v>24</v>
      </c>
      <c r="B50" s="2" t="s">
        <v>25</v>
      </c>
      <c r="C50" s="2" t="s">
        <v>39</v>
      </c>
      <c r="D50" s="2" t="s">
        <v>42</v>
      </c>
      <c r="E50" s="2">
        <v>3</v>
      </c>
      <c r="F50" s="2">
        <v>784</v>
      </c>
      <c r="G50" s="2">
        <v>15</v>
      </c>
      <c r="H50" s="2" t="s">
        <v>21</v>
      </c>
      <c r="I50" s="2">
        <v>2023</v>
      </c>
      <c r="J50" s="2">
        <v>6279</v>
      </c>
      <c r="K50" s="2" t="s">
        <v>22</v>
      </c>
      <c r="L50" s="2" t="s">
        <v>23</v>
      </c>
      <c r="M50" s="2" t="s">
        <v>24</v>
      </c>
      <c r="N50" s="2">
        <v>97</v>
      </c>
      <c r="O50" s="2">
        <v>36</v>
      </c>
      <c r="P50" s="2">
        <v>2352</v>
      </c>
      <c r="Q50" s="2">
        <v>352.8</v>
      </c>
      <c r="R50" s="2" t="e">
        <f ca="1"/>
        <v>#NAME?</v>
      </c>
    </row>
    <row r="51" spans="1:18">
      <c r="A51" s="2">
        <v>55</v>
      </c>
      <c r="B51" s="2" t="s">
        <v>25</v>
      </c>
      <c r="C51" s="2" t="s">
        <v>39</v>
      </c>
      <c r="D51" s="2" t="s">
        <v>42</v>
      </c>
      <c r="E51" s="2">
        <v>6</v>
      </c>
      <c r="F51" s="2">
        <v>402</v>
      </c>
      <c r="G51" s="2">
        <v>0</v>
      </c>
      <c r="H51" s="2" t="s">
        <v>41</v>
      </c>
      <c r="I51" s="2">
        <v>2023</v>
      </c>
      <c r="J51" s="2">
        <v>6301</v>
      </c>
      <c r="K51" s="2" t="s">
        <v>22</v>
      </c>
      <c r="L51" s="2" t="s">
        <v>33</v>
      </c>
      <c r="M51" s="2" t="s">
        <v>30</v>
      </c>
      <c r="N51" s="2">
        <v>70</v>
      </c>
      <c r="O51" s="2">
        <v>36</v>
      </c>
      <c r="P51" s="2">
        <v>2412</v>
      </c>
      <c r="Q51" s="2">
        <v>0</v>
      </c>
      <c r="R51" s="2" t="e">
        <f ca="1"/>
        <v>#NAME?</v>
      </c>
    </row>
    <row r="52" spans="1:18">
      <c r="A52" s="2">
        <v>57</v>
      </c>
      <c r="B52" s="2" t="s">
        <v>34</v>
      </c>
      <c r="C52" s="2" t="s">
        <v>31</v>
      </c>
      <c r="D52" s="2" t="s">
        <v>40</v>
      </c>
      <c r="E52" s="2">
        <v>8</v>
      </c>
      <c r="F52" s="2">
        <v>328</v>
      </c>
      <c r="G52" s="2">
        <v>0</v>
      </c>
      <c r="H52" s="2" t="s">
        <v>35</v>
      </c>
      <c r="I52" s="2">
        <v>2025</v>
      </c>
      <c r="J52" s="2">
        <v>7051</v>
      </c>
      <c r="K52" s="2" t="s">
        <v>22</v>
      </c>
      <c r="L52" s="2" t="s">
        <v>33</v>
      </c>
      <c r="M52" s="2" t="s">
        <v>30</v>
      </c>
      <c r="N52" s="2">
        <v>15</v>
      </c>
      <c r="O52" s="2">
        <v>36</v>
      </c>
      <c r="P52" s="2">
        <v>2624</v>
      </c>
      <c r="Q52" s="2">
        <v>0</v>
      </c>
      <c r="R52" s="2" t="e">
        <f ca="1"/>
        <v>#NAME?</v>
      </c>
    </row>
    <row r="53" spans="1:18">
      <c r="A53" s="2">
        <v>59</v>
      </c>
      <c r="B53" s="2" t="s">
        <v>34</v>
      </c>
      <c r="C53" s="2" t="s">
        <v>39</v>
      </c>
      <c r="D53" s="2" t="s">
        <v>27</v>
      </c>
      <c r="E53" s="2">
        <v>13</v>
      </c>
      <c r="F53" s="2">
        <v>677</v>
      </c>
      <c r="G53" s="2">
        <v>5</v>
      </c>
      <c r="H53" s="2" t="s">
        <v>32</v>
      </c>
      <c r="I53" s="2">
        <v>2024</v>
      </c>
      <c r="J53" s="2">
        <v>13633</v>
      </c>
      <c r="K53" s="2" t="s">
        <v>36</v>
      </c>
      <c r="L53" s="2" t="s">
        <v>29</v>
      </c>
      <c r="M53" s="2" t="s">
        <v>24</v>
      </c>
      <c r="N53" s="2">
        <v>15</v>
      </c>
      <c r="O53" s="2">
        <v>36</v>
      </c>
      <c r="P53" s="2">
        <v>8801</v>
      </c>
      <c r="Q53" s="2">
        <v>440.05</v>
      </c>
      <c r="R53" s="2" t="e">
        <f ca="1"/>
        <v>#NAME?</v>
      </c>
    </row>
    <row r="54" spans="1:18">
      <c r="A54" s="2">
        <v>73</v>
      </c>
      <c r="B54" s="2" t="s">
        <v>18</v>
      </c>
      <c r="C54" s="2" t="s">
        <v>19</v>
      </c>
      <c r="D54" s="2" t="s">
        <v>27</v>
      </c>
      <c r="E54" s="2">
        <v>3</v>
      </c>
      <c r="F54" s="2">
        <v>958</v>
      </c>
      <c r="G54" s="2">
        <v>15</v>
      </c>
      <c r="H54" s="2" t="s">
        <v>41</v>
      </c>
      <c r="I54" s="2">
        <v>2023</v>
      </c>
      <c r="J54" s="2">
        <v>12184</v>
      </c>
      <c r="K54" s="2" t="s">
        <v>22</v>
      </c>
      <c r="L54" s="2" t="s">
        <v>29</v>
      </c>
      <c r="M54" s="2" t="s">
        <v>37</v>
      </c>
      <c r="N54" s="2">
        <v>89</v>
      </c>
      <c r="O54" s="2">
        <v>36</v>
      </c>
      <c r="P54" s="2">
        <v>2874</v>
      </c>
      <c r="Q54" s="2">
        <v>431.1</v>
      </c>
      <c r="R54" s="2" t="e">
        <f ca="1"/>
        <v>#NAME?</v>
      </c>
    </row>
    <row r="55" spans="1:18">
      <c r="A55" s="2">
        <v>80</v>
      </c>
      <c r="B55" s="2" t="s">
        <v>34</v>
      </c>
      <c r="C55" s="2" t="s">
        <v>26</v>
      </c>
      <c r="D55" s="2" t="s">
        <v>27</v>
      </c>
      <c r="E55" s="2">
        <v>1</v>
      </c>
      <c r="F55" s="2">
        <v>434</v>
      </c>
      <c r="G55" s="2">
        <v>15</v>
      </c>
      <c r="H55" s="2" t="s">
        <v>28</v>
      </c>
      <c r="I55" s="2">
        <v>2024</v>
      </c>
      <c r="J55" s="2">
        <v>5341</v>
      </c>
      <c r="K55" s="2" t="s">
        <v>22</v>
      </c>
      <c r="L55" s="2" t="s">
        <v>29</v>
      </c>
      <c r="M55" s="2" t="s">
        <v>37</v>
      </c>
      <c r="N55" s="2">
        <v>50</v>
      </c>
      <c r="O55" s="2">
        <v>36</v>
      </c>
      <c r="P55" s="2">
        <v>434</v>
      </c>
      <c r="Q55" s="2">
        <v>65.099999999999994</v>
      </c>
      <c r="R55" s="2" t="e">
        <f ca="1"/>
        <v>#NAME?</v>
      </c>
    </row>
    <row r="56" spans="1:18">
      <c r="A56" s="2">
        <v>29</v>
      </c>
      <c r="B56" s="2" t="s">
        <v>25</v>
      </c>
      <c r="C56" s="2" t="s">
        <v>31</v>
      </c>
      <c r="D56" s="2" t="s">
        <v>42</v>
      </c>
      <c r="E56" s="2">
        <v>13</v>
      </c>
      <c r="F56" s="2">
        <v>980</v>
      </c>
      <c r="G56" s="2">
        <v>10</v>
      </c>
      <c r="H56" s="2" t="s">
        <v>32</v>
      </c>
      <c r="I56" s="2">
        <v>2024</v>
      </c>
      <c r="J56" s="2">
        <v>10986</v>
      </c>
      <c r="K56" s="2" t="s">
        <v>22</v>
      </c>
      <c r="L56" s="2" t="s">
        <v>23</v>
      </c>
      <c r="M56" s="2" t="s">
        <v>24</v>
      </c>
      <c r="N56" s="2">
        <v>41</v>
      </c>
      <c r="O56" s="2">
        <v>35</v>
      </c>
      <c r="P56" s="2">
        <v>12740</v>
      </c>
      <c r="Q56" s="2">
        <v>1274</v>
      </c>
      <c r="R56" s="2" t="e">
        <f ca="1"/>
        <v>#NAME?</v>
      </c>
    </row>
    <row r="57" spans="1:18">
      <c r="A57" s="2">
        <v>23</v>
      </c>
      <c r="B57" s="2" t="s">
        <v>43</v>
      </c>
      <c r="C57" s="2" t="s">
        <v>31</v>
      </c>
      <c r="D57" s="2" t="s">
        <v>20</v>
      </c>
      <c r="E57" s="2">
        <v>5</v>
      </c>
      <c r="F57" s="2">
        <v>150</v>
      </c>
      <c r="G57" s="2">
        <v>10</v>
      </c>
      <c r="H57" s="2" t="s">
        <v>21</v>
      </c>
      <c r="I57" s="2">
        <v>2023</v>
      </c>
      <c r="J57" s="2">
        <v>18221</v>
      </c>
      <c r="K57" s="2" t="s">
        <v>22</v>
      </c>
      <c r="L57" s="2" t="s">
        <v>33</v>
      </c>
      <c r="M57" s="2" t="s">
        <v>37</v>
      </c>
      <c r="N57" s="2">
        <v>60</v>
      </c>
      <c r="O57" s="2">
        <v>34</v>
      </c>
      <c r="P57" s="2">
        <v>750</v>
      </c>
      <c r="Q57" s="2">
        <v>75</v>
      </c>
      <c r="R57" s="2" t="e">
        <f ca="1"/>
        <v>#NAME?</v>
      </c>
    </row>
    <row r="58" spans="1:18">
      <c r="A58" s="2">
        <v>78</v>
      </c>
      <c r="B58" s="2" t="s">
        <v>43</v>
      </c>
      <c r="C58" s="2" t="s">
        <v>19</v>
      </c>
      <c r="D58" s="2" t="s">
        <v>42</v>
      </c>
      <c r="E58" s="2">
        <v>9</v>
      </c>
      <c r="F58" s="2">
        <v>265</v>
      </c>
      <c r="G58" s="2">
        <v>5</v>
      </c>
      <c r="H58" s="2" t="s">
        <v>21</v>
      </c>
      <c r="I58" s="2">
        <v>2025</v>
      </c>
      <c r="J58" s="2">
        <v>6622</v>
      </c>
      <c r="K58" s="2" t="s">
        <v>22</v>
      </c>
      <c r="L58" s="2" t="s">
        <v>33</v>
      </c>
      <c r="M58" s="2" t="s">
        <v>24</v>
      </c>
      <c r="N58" s="2">
        <v>35</v>
      </c>
      <c r="O58" s="2">
        <v>34</v>
      </c>
      <c r="P58" s="2">
        <v>2385</v>
      </c>
      <c r="Q58" s="2">
        <v>119.25</v>
      </c>
      <c r="R58" s="2" t="e">
        <f ca="1"/>
        <v>#NAME?</v>
      </c>
    </row>
    <row r="59" spans="1:18">
      <c r="A59" s="2">
        <v>91</v>
      </c>
      <c r="B59" s="2" t="s">
        <v>25</v>
      </c>
      <c r="C59" s="2" t="s">
        <v>19</v>
      </c>
      <c r="D59" s="2" t="s">
        <v>27</v>
      </c>
      <c r="E59" s="2">
        <v>16</v>
      </c>
      <c r="F59" s="2">
        <v>500</v>
      </c>
      <c r="G59" s="2">
        <v>0</v>
      </c>
      <c r="H59" s="2" t="s">
        <v>32</v>
      </c>
      <c r="I59" s="2">
        <v>2025</v>
      </c>
      <c r="J59" s="2">
        <v>13646</v>
      </c>
      <c r="K59" s="2" t="s">
        <v>22</v>
      </c>
      <c r="L59" s="2" t="s">
        <v>33</v>
      </c>
      <c r="M59" s="2" t="s">
        <v>30</v>
      </c>
      <c r="N59" s="2">
        <v>28</v>
      </c>
      <c r="O59" s="2">
        <v>33</v>
      </c>
      <c r="P59" s="2">
        <v>8000</v>
      </c>
      <c r="Q59" s="2">
        <v>0</v>
      </c>
      <c r="R59" s="2" t="e">
        <f ca="1"/>
        <v>#NAME?</v>
      </c>
    </row>
    <row r="60" spans="1:18">
      <c r="A60" s="2">
        <v>121</v>
      </c>
      <c r="B60" s="2" t="s">
        <v>34</v>
      </c>
      <c r="C60" s="2" t="s">
        <v>19</v>
      </c>
      <c r="D60" s="2" t="s">
        <v>42</v>
      </c>
      <c r="E60" s="2">
        <v>9</v>
      </c>
      <c r="F60" s="2">
        <v>963</v>
      </c>
      <c r="G60" s="2">
        <v>10</v>
      </c>
      <c r="H60" s="2" t="s">
        <v>21</v>
      </c>
      <c r="I60" s="2">
        <v>2025</v>
      </c>
      <c r="J60" s="2">
        <v>16046</v>
      </c>
      <c r="K60" s="2" t="s">
        <v>36</v>
      </c>
      <c r="L60" s="2" t="s">
        <v>33</v>
      </c>
      <c r="M60" s="2" t="s">
        <v>30</v>
      </c>
      <c r="N60" s="2">
        <v>67</v>
      </c>
      <c r="O60" s="2">
        <v>33</v>
      </c>
      <c r="P60" s="2">
        <v>8667</v>
      </c>
      <c r="Q60" s="2">
        <v>866.7</v>
      </c>
      <c r="R60" s="2" t="e">
        <f ca="1"/>
        <v>#NAME?</v>
      </c>
    </row>
    <row r="61" spans="1:18">
      <c r="A61" s="2">
        <v>82</v>
      </c>
      <c r="B61" s="2" t="s">
        <v>18</v>
      </c>
      <c r="C61" s="2" t="s">
        <v>31</v>
      </c>
      <c r="D61" s="2" t="s">
        <v>20</v>
      </c>
      <c r="E61" s="2">
        <v>13</v>
      </c>
      <c r="F61" s="2">
        <v>858</v>
      </c>
      <c r="G61" s="2">
        <v>5</v>
      </c>
      <c r="H61" s="2" t="s">
        <v>28</v>
      </c>
      <c r="I61" s="2">
        <v>2023</v>
      </c>
      <c r="J61" s="2">
        <v>7074</v>
      </c>
      <c r="K61" s="2" t="s">
        <v>22</v>
      </c>
      <c r="L61" s="2" t="s">
        <v>23</v>
      </c>
      <c r="M61" s="2" t="s">
        <v>24</v>
      </c>
      <c r="N61" s="2">
        <v>23</v>
      </c>
      <c r="O61" s="2">
        <v>32</v>
      </c>
      <c r="P61" s="2">
        <v>11154</v>
      </c>
      <c r="Q61" s="2">
        <v>557.70000000000005</v>
      </c>
      <c r="R61" s="2" t="e">
        <f ca="1"/>
        <v>#NAME?</v>
      </c>
    </row>
    <row r="62" spans="1:18">
      <c r="A62" s="2">
        <v>141</v>
      </c>
      <c r="B62" s="2" t="s">
        <v>34</v>
      </c>
      <c r="C62" s="2" t="s">
        <v>26</v>
      </c>
      <c r="D62" s="2" t="s">
        <v>27</v>
      </c>
      <c r="E62" s="2">
        <v>15</v>
      </c>
      <c r="F62" s="2">
        <v>332</v>
      </c>
      <c r="G62" s="2">
        <v>0</v>
      </c>
      <c r="H62" s="2" t="s">
        <v>35</v>
      </c>
      <c r="I62" s="2">
        <v>2023</v>
      </c>
      <c r="J62" s="2">
        <v>11122</v>
      </c>
      <c r="K62" s="2" t="s">
        <v>36</v>
      </c>
      <c r="L62" s="2" t="s">
        <v>29</v>
      </c>
      <c r="M62" s="2" t="s">
        <v>37</v>
      </c>
      <c r="N62" s="2">
        <v>67</v>
      </c>
      <c r="O62" s="2">
        <v>32</v>
      </c>
      <c r="P62" s="2">
        <v>4980</v>
      </c>
      <c r="Q62" s="2">
        <v>0</v>
      </c>
      <c r="R62" s="2" t="e">
        <f ca="1"/>
        <v>#NAME?</v>
      </c>
    </row>
    <row r="63" spans="1:18">
      <c r="A63" s="2">
        <v>115</v>
      </c>
      <c r="B63" s="2" t="s">
        <v>18</v>
      </c>
      <c r="C63" s="2" t="s">
        <v>39</v>
      </c>
      <c r="D63" s="2" t="s">
        <v>40</v>
      </c>
      <c r="E63" s="2">
        <v>8</v>
      </c>
      <c r="F63" s="2">
        <v>999</v>
      </c>
      <c r="G63" s="2">
        <v>10</v>
      </c>
      <c r="H63" s="2" t="s">
        <v>21</v>
      </c>
      <c r="I63" s="2">
        <v>2024</v>
      </c>
      <c r="J63" s="2">
        <v>10415</v>
      </c>
      <c r="K63" s="2" t="s">
        <v>22</v>
      </c>
      <c r="L63" s="2" t="s">
        <v>33</v>
      </c>
      <c r="M63" s="2" t="s">
        <v>37</v>
      </c>
      <c r="N63" s="2">
        <v>88</v>
      </c>
      <c r="O63" s="2">
        <v>31</v>
      </c>
      <c r="P63" s="2">
        <v>7992</v>
      </c>
      <c r="Q63" s="2">
        <v>799.2</v>
      </c>
      <c r="R63" s="2" t="e">
        <f ca="1"/>
        <v>#NAME?</v>
      </c>
    </row>
    <row r="64" spans="1:18">
      <c r="A64" s="2">
        <v>33</v>
      </c>
      <c r="B64" s="2" t="s">
        <v>34</v>
      </c>
      <c r="C64" s="2" t="s">
        <v>31</v>
      </c>
      <c r="D64" s="2" t="s">
        <v>20</v>
      </c>
      <c r="E64" s="2">
        <v>5</v>
      </c>
      <c r="F64" s="2">
        <v>447</v>
      </c>
      <c r="G64" s="2">
        <v>0</v>
      </c>
      <c r="H64" s="2" t="s">
        <v>32</v>
      </c>
      <c r="I64" s="2">
        <v>2023</v>
      </c>
      <c r="J64" s="2">
        <v>6387</v>
      </c>
      <c r="K64" s="2" t="s">
        <v>36</v>
      </c>
      <c r="L64" s="2" t="s">
        <v>29</v>
      </c>
      <c r="M64" s="2" t="s">
        <v>30</v>
      </c>
      <c r="N64" s="2">
        <v>95</v>
      </c>
      <c r="O64" s="2">
        <v>30</v>
      </c>
      <c r="P64" s="2">
        <v>2235</v>
      </c>
      <c r="Q64" s="2">
        <v>0</v>
      </c>
      <c r="R64" s="2" t="e">
        <f ca="1"/>
        <v>#NAME?</v>
      </c>
    </row>
    <row r="65" spans="1:18">
      <c r="A65" s="2">
        <v>96</v>
      </c>
      <c r="B65" s="2" t="s">
        <v>34</v>
      </c>
      <c r="C65" s="2" t="s">
        <v>39</v>
      </c>
      <c r="D65" s="2" t="s">
        <v>20</v>
      </c>
      <c r="E65" s="2">
        <v>19</v>
      </c>
      <c r="F65" s="2">
        <v>168</v>
      </c>
      <c r="G65" s="2">
        <v>15</v>
      </c>
      <c r="H65" s="2" t="s">
        <v>28</v>
      </c>
      <c r="I65" s="2">
        <v>2023</v>
      </c>
      <c r="J65" s="2">
        <v>8028</v>
      </c>
      <c r="K65" s="2" t="s">
        <v>36</v>
      </c>
      <c r="L65" s="2" t="s">
        <v>29</v>
      </c>
      <c r="M65" s="2" t="s">
        <v>24</v>
      </c>
      <c r="N65" s="2">
        <v>64</v>
      </c>
      <c r="O65" s="2">
        <v>30</v>
      </c>
      <c r="P65" s="2">
        <v>3192</v>
      </c>
      <c r="Q65" s="2">
        <v>478.8</v>
      </c>
      <c r="R65" s="2" t="e">
        <f ca="1"/>
        <v>#NAME?</v>
      </c>
    </row>
    <row r="66" spans="1:18">
      <c r="A66" s="2">
        <v>144</v>
      </c>
      <c r="B66" s="2" t="s">
        <v>38</v>
      </c>
      <c r="C66" s="2" t="s">
        <v>26</v>
      </c>
      <c r="D66" s="2" t="s">
        <v>40</v>
      </c>
      <c r="E66" s="2">
        <v>17</v>
      </c>
      <c r="F66" s="2">
        <v>145</v>
      </c>
      <c r="G66" s="2">
        <v>5</v>
      </c>
      <c r="H66" s="2" t="s">
        <v>21</v>
      </c>
      <c r="I66" s="2">
        <v>2025</v>
      </c>
      <c r="J66" s="2">
        <v>5153</v>
      </c>
      <c r="K66" s="2" t="s">
        <v>22</v>
      </c>
      <c r="L66" s="2" t="s">
        <v>33</v>
      </c>
      <c r="M66" s="2" t="s">
        <v>24</v>
      </c>
      <c r="N66" s="2">
        <v>27</v>
      </c>
      <c r="O66" s="2">
        <v>30</v>
      </c>
      <c r="P66" s="2">
        <v>2465</v>
      </c>
      <c r="Q66" s="2">
        <v>123.25</v>
      </c>
      <c r="R66" s="2" t="e">
        <f ca="1"/>
        <v>#NAME?</v>
      </c>
    </row>
    <row r="67" spans="1:18">
      <c r="A67" s="2">
        <v>43</v>
      </c>
      <c r="B67" s="2" t="s">
        <v>25</v>
      </c>
      <c r="C67" s="2" t="s">
        <v>19</v>
      </c>
      <c r="D67" s="2" t="s">
        <v>42</v>
      </c>
      <c r="E67" s="2">
        <v>17</v>
      </c>
      <c r="F67" s="2">
        <v>990</v>
      </c>
      <c r="G67" s="2">
        <v>5</v>
      </c>
      <c r="H67" s="2" t="s">
        <v>21</v>
      </c>
      <c r="I67" s="2">
        <v>2023</v>
      </c>
      <c r="J67" s="2">
        <v>17145</v>
      </c>
      <c r="K67" s="2" t="s">
        <v>36</v>
      </c>
      <c r="L67" s="2" t="s">
        <v>29</v>
      </c>
      <c r="M67" s="2" t="s">
        <v>30</v>
      </c>
      <c r="N67" s="2">
        <v>42</v>
      </c>
      <c r="O67" s="2">
        <v>29</v>
      </c>
      <c r="P67" s="2">
        <v>16830</v>
      </c>
      <c r="Q67" s="2">
        <v>841.5</v>
      </c>
      <c r="R67" s="2" t="e">
        <f ca="1"/>
        <v>#NAME?</v>
      </c>
    </row>
    <row r="68" spans="1:18">
      <c r="A68" s="2">
        <v>126</v>
      </c>
      <c r="B68" s="2" t="s">
        <v>25</v>
      </c>
      <c r="C68" s="2" t="s">
        <v>31</v>
      </c>
      <c r="D68" s="2" t="s">
        <v>27</v>
      </c>
      <c r="E68" s="2">
        <v>14</v>
      </c>
      <c r="F68" s="2">
        <v>160</v>
      </c>
      <c r="G68" s="2">
        <v>10</v>
      </c>
      <c r="H68" s="2" t="s">
        <v>28</v>
      </c>
      <c r="I68" s="2">
        <v>2024</v>
      </c>
      <c r="J68" s="2">
        <v>11766</v>
      </c>
      <c r="K68" s="2" t="s">
        <v>22</v>
      </c>
      <c r="L68" s="2" t="s">
        <v>33</v>
      </c>
      <c r="M68" s="2" t="s">
        <v>37</v>
      </c>
      <c r="N68" s="2">
        <v>13</v>
      </c>
      <c r="O68" s="2">
        <v>29</v>
      </c>
      <c r="P68" s="2">
        <v>2240</v>
      </c>
      <c r="Q68" s="2">
        <v>224</v>
      </c>
      <c r="R68" s="2" t="e">
        <f ca="1"/>
        <v>#NAME?</v>
      </c>
    </row>
    <row r="69" spans="1:18">
      <c r="A69" s="2">
        <v>40</v>
      </c>
      <c r="B69" s="2" t="s">
        <v>34</v>
      </c>
      <c r="C69" s="2" t="s">
        <v>26</v>
      </c>
      <c r="D69" s="2" t="s">
        <v>40</v>
      </c>
      <c r="E69" s="2">
        <v>9</v>
      </c>
      <c r="F69" s="2">
        <v>537</v>
      </c>
      <c r="G69" s="2">
        <v>10</v>
      </c>
      <c r="H69" s="2" t="s">
        <v>32</v>
      </c>
      <c r="I69" s="2">
        <v>2025</v>
      </c>
      <c r="J69" s="2">
        <v>9223</v>
      </c>
      <c r="K69" s="2" t="s">
        <v>22</v>
      </c>
      <c r="L69" s="2" t="s">
        <v>33</v>
      </c>
      <c r="M69" s="2" t="s">
        <v>30</v>
      </c>
      <c r="N69" s="2">
        <v>42</v>
      </c>
      <c r="O69" s="2">
        <v>28</v>
      </c>
      <c r="P69" s="2">
        <v>4833</v>
      </c>
      <c r="Q69" s="2">
        <v>483.3</v>
      </c>
      <c r="R69" s="2" t="e">
        <f ca="1"/>
        <v>#NAME?</v>
      </c>
    </row>
    <row r="70" spans="1:18">
      <c r="A70" s="2">
        <v>76</v>
      </c>
      <c r="B70" s="2" t="s">
        <v>25</v>
      </c>
      <c r="C70" s="2" t="s">
        <v>31</v>
      </c>
      <c r="D70" s="2" t="s">
        <v>27</v>
      </c>
      <c r="E70" s="2">
        <v>18</v>
      </c>
      <c r="F70" s="2">
        <v>407</v>
      </c>
      <c r="G70" s="2">
        <v>0</v>
      </c>
      <c r="H70" s="2" t="s">
        <v>41</v>
      </c>
      <c r="I70" s="2">
        <v>2025</v>
      </c>
      <c r="J70" s="2">
        <v>18689</v>
      </c>
      <c r="K70" s="2" t="s">
        <v>36</v>
      </c>
      <c r="L70" s="2" t="s">
        <v>23</v>
      </c>
      <c r="M70" s="2" t="s">
        <v>30</v>
      </c>
      <c r="N70" s="2">
        <v>67</v>
      </c>
      <c r="O70" s="2">
        <v>28</v>
      </c>
      <c r="P70" s="2">
        <v>7326</v>
      </c>
      <c r="Q70" s="2">
        <v>0</v>
      </c>
      <c r="R70" s="2" t="e">
        <f ca="1"/>
        <v>#NAME?</v>
      </c>
    </row>
    <row r="71" spans="1:18">
      <c r="A71" s="2">
        <v>94</v>
      </c>
      <c r="B71" s="2" t="s">
        <v>34</v>
      </c>
      <c r="C71" s="2" t="s">
        <v>19</v>
      </c>
      <c r="D71" s="2" t="s">
        <v>27</v>
      </c>
      <c r="E71" s="2">
        <v>4</v>
      </c>
      <c r="F71" s="2">
        <v>607</v>
      </c>
      <c r="G71" s="2">
        <v>15</v>
      </c>
      <c r="H71" s="2" t="s">
        <v>32</v>
      </c>
      <c r="I71" s="2">
        <v>2024</v>
      </c>
      <c r="J71" s="2">
        <v>16664</v>
      </c>
      <c r="K71" s="2" t="s">
        <v>36</v>
      </c>
      <c r="L71" s="2" t="s">
        <v>23</v>
      </c>
      <c r="M71" s="2" t="s">
        <v>37</v>
      </c>
      <c r="N71" s="2">
        <v>17</v>
      </c>
      <c r="O71" s="2">
        <v>28</v>
      </c>
      <c r="P71" s="2">
        <v>2428</v>
      </c>
      <c r="Q71" s="2">
        <v>364.2</v>
      </c>
      <c r="R71" s="2" t="e">
        <f ca="1"/>
        <v>#NAME?</v>
      </c>
    </row>
    <row r="72" spans="1:18">
      <c r="A72" s="2">
        <v>114</v>
      </c>
      <c r="B72" s="2" t="s">
        <v>34</v>
      </c>
      <c r="C72" s="2" t="s">
        <v>31</v>
      </c>
      <c r="D72" s="2" t="s">
        <v>42</v>
      </c>
      <c r="E72" s="2">
        <v>4</v>
      </c>
      <c r="F72" s="2">
        <v>619</v>
      </c>
      <c r="G72" s="2">
        <v>5</v>
      </c>
      <c r="H72" s="2" t="s">
        <v>32</v>
      </c>
      <c r="I72" s="2">
        <v>2025</v>
      </c>
      <c r="J72" s="2">
        <v>8850</v>
      </c>
      <c r="K72" s="2" t="s">
        <v>36</v>
      </c>
      <c r="L72" s="2" t="s">
        <v>33</v>
      </c>
      <c r="M72" s="2" t="s">
        <v>24</v>
      </c>
      <c r="N72" s="2">
        <v>72</v>
      </c>
      <c r="O72" s="2">
        <v>28</v>
      </c>
      <c r="P72" s="2">
        <v>2476</v>
      </c>
      <c r="Q72" s="2">
        <v>123.8</v>
      </c>
      <c r="R72" s="2" t="e">
        <f ca="1"/>
        <v>#NAME?</v>
      </c>
    </row>
    <row r="73" spans="1:18">
      <c r="A73" s="2">
        <v>21</v>
      </c>
      <c r="B73" s="2" t="s">
        <v>34</v>
      </c>
      <c r="C73" s="2" t="s">
        <v>19</v>
      </c>
      <c r="D73" s="2" t="s">
        <v>42</v>
      </c>
      <c r="E73" s="2">
        <v>15</v>
      </c>
      <c r="F73" s="2">
        <v>977</v>
      </c>
      <c r="G73" s="2">
        <v>10</v>
      </c>
      <c r="H73" s="2" t="s">
        <v>28</v>
      </c>
      <c r="I73" s="2">
        <v>2023</v>
      </c>
      <c r="J73" s="2">
        <v>19596</v>
      </c>
      <c r="K73" s="2" t="s">
        <v>36</v>
      </c>
      <c r="L73" s="2" t="s">
        <v>29</v>
      </c>
      <c r="M73" s="2" t="s">
        <v>24</v>
      </c>
      <c r="N73" s="2">
        <v>20</v>
      </c>
      <c r="O73" s="2">
        <v>27</v>
      </c>
      <c r="P73" s="2">
        <v>14655</v>
      </c>
      <c r="Q73" s="2">
        <v>1465.5</v>
      </c>
      <c r="R73" s="2" t="e">
        <f ca="1"/>
        <v>#NAME?</v>
      </c>
    </row>
    <row r="74" spans="1:18">
      <c r="A74" s="2">
        <v>53</v>
      </c>
      <c r="B74" s="2" t="s">
        <v>25</v>
      </c>
      <c r="C74" s="2" t="s">
        <v>39</v>
      </c>
      <c r="D74" s="2" t="s">
        <v>27</v>
      </c>
      <c r="E74" s="2">
        <v>5</v>
      </c>
      <c r="F74" s="2">
        <v>723</v>
      </c>
      <c r="G74" s="2">
        <v>10</v>
      </c>
      <c r="H74" s="2" t="s">
        <v>32</v>
      </c>
      <c r="I74" s="2">
        <v>2023</v>
      </c>
      <c r="J74" s="2">
        <v>12368</v>
      </c>
      <c r="K74" s="2" t="s">
        <v>36</v>
      </c>
      <c r="L74" s="2" t="s">
        <v>33</v>
      </c>
      <c r="M74" s="2" t="s">
        <v>30</v>
      </c>
      <c r="N74" s="2">
        <v>58</v>
      </c>
      <c r="O74" s="2">
        <v>27</v>
      </c>
      <c r="P74" s="2">
        <v>3615</v>
      </c>
      <c r="Q74" s="2">
        <v>361.5</v>
      </c>
      <c r="R74" s="2" t="e">
        <f ca="1"/>
        <v>#NAME?</v>
      </c>
    </row>
    <row r="75" spans="1:18">
      <c r="A75" s="2">
        <v>63</v>
      </c>
      <c r="B75" s="2" t="s">
        <v>25</v>
      </c>
      <c r="C75" s="2" t="s">
        <v>39</v>
      </c>
      <c r="D75" s="2" t="s">
        <v>20</v>
      </c>
      <c r="E75" s="2">
        <v>13</v>
      </c>
      <c r="F75" s="2">
        <v>521</v>
      </c>
      <c r="G75" s="2">
        <v>10</v>
      </c>
      <c r="H75" s="2" t="s">
        <v>28</v>
      </c>
      <c r="I75" s="2">
        <v>2025</v>
      </c>
      <c r="J75" s="2">
        <v>16990</v>
      </c>
      <c r="K75" s="2" t="s">
        <v>22</v>
      </c>
      <c r="L75" s="2" t="s">
        <v>29</v>
      </c>
      <c r="M75" s="2" t="s">
        <v>37</v>
      </c>
      <c r="N75" s="2">
        <v>85</v>
      </c>
      <c r="O75" s="2">
        <v>27</v>
      </c>
      <c r="P75" s="2">
        <v>6773</v>
      </c>
      <c r="Q75" s="2">
        <v>677.3</v>
      </c>
      <c r="R75" s="2" t="e">
        <f ca="1"/>
        <v>#NAME?</v>
      </c>
    </row>
    <row r="76" spans="1:18">
      <c r="A76" s="2">
        <v>136</v>
      </c>
      <c r="B76" s="2" t="s">
        <v>25</v>
      </c>
      <c r="C76" s="2" t="s">
        <v>31</v>
      </c>
      <c r="D76" s="2" t="s">
        <v>27</v>
      </c>
      <c r="E76" s="2">
        <v>13</v>
      </c>
      <c r="F76" s="2">
        <v>633</v>
      </c>
      <c r="G76" s="2">
        <v>10</v>
      </c>
      <c r="H76" s="2" t="s">
        <v>35</v>
      </c>
      <c r="I76" s="2">
        <v>2024</v>
      </c>
      <c r="J76" s="2">
        <v>6762</v>
      </c>
      <c r="K76" s="2" t="s">
        <v>36</v>
      </c>
      <c r="L76" s="2" t="s">
        <v>23</v>
      </c>
      <c r="M76" s="2" t="s">
        <v>30</v>
      </c>
      <c r="N76" s="2">
        <v>43</v>
      </c>
      <c r="O76" s="2">
        <v>26</v>
      </c>
      <c r="P76" s="2">
        <v>8229</v>
      </c>
      <c r="Q76" s="2">
        <v>822.9</v>
      </c>
      <c r="R76" s="2" t="e">
        <f ca="1"/>
        <v>#NAME?</v>
      </c>
    </row>
    <row r="77" spans="1:18">
      <c r="A77" s="2">
        <v>75</v>
      </c>
      <c r="B77" s="2" t="s">
        <v>43</v>
      </c>
      <c r="C77" s="2" t="s">
        <v>39</v>
      </c>
      <c r="D77" s="2" t="s">
        <v>27</v>
      </c>
      <c r="E77" s="2">
        <v>13</v>
      </c>
      <c r="F77" s="2">
        <v>546</v>
      </c>
      <c r="G77" s="2">
        <v>10</v>
      </c>
      <c r="H77" s="2" t="s">
        <v>41</v>
      </c>
      <c r="I77" s="2">
        <v>2024</v>
      </c>
      <c r="J77" s="2">
        <v>12141</v>
      </c>
      <c r="K77" s="2" t="s">
        <v>36</v>
      </c>
      <c r="L77" s="2" t="s">
        <v>33</v>
      </c>
      <c r="M77" s="2" t="s">
        <v>30</v>
      </c>
      <c r="N77" s="2">
        <v>15</v>
      </c>
      <c r="O77" s="2">
        <v>25</v>
      </c>
      <c r="P77" s="2">
        <v>7098</v>
      </c>
      <c r="Q77" s="2">
        <v>709.8</v>
      </c>
      <c r="R77" s="2" t="e">
        <f ca="1"/>
        <v>#NAME?</v>
      </c>
    </row>
    <row r="78" spans="1:18">
      <c r="A78" s="2">
        <v>123</v>
      </c>
      <c r="B78" s="2" t="s">
        <v>25</v>
      </c>
      <c r="C78" s="2" t="s">
        <v>31</v>
      </c>
      <c r="D78" s="2" t="s">
        <v>40</v>
      </c>
      <c r="E78" s="2">
        <v>13</v>
      </c>
      <c r="F78" s="2">
        <v>766</v>
      </c>
      <c r="G78" s="2">
        <v>10</v>
      </c>
      <c r="H78" s="2" t="s">
        <v>28</v>
      </c>
      <c r="I78" s="2">
        <v>2025</v>
      </c>
      <c r="J78" s="2">
        <v>6333</v>
      </c>
      <c r="K78" s="2" t="s">
        <v>36</v>
      </c>
      <c r="L78" s="2" t="s">
        <v>33</v>
      </c>
      <c r="M78" s="2" t="s">
        <v>24</v>
      </c>
      <c r="N78" s="2">
        <v>33</v>
      </c>
      <c r="O78" s="2">
        <v>25</v>
      </c>
      <c r="P78" s="2">
        <v>9958</v>
      </c>
      <c r="Q78" s="2">
        <v>995.8</v>
      </c>
      <c r="R78" s="2" t="e">
        <f ca="1"/>
        <v>#NAME?</v>
      </c>
    </row>
    <row r="79" spans="1:18">
      <c r="A79" s="2">
        <v>130</v>
      </c>
      <c r="B79" s="2" t="s">
        <v>18</v>
      </c>
      <c r="C79" s="2" t="s">
        <v>31</v>
      </c>
      <c r="D79" s="2" t="s">
        <v>20</v>
      </c>
      <c r="E79" s="2">
        <v>19</v>
      </c>
      <c r="F79" s="2">
        <v>888</v>
      </c>
      <c r="G79" s="2">
        <v>15</v>
      </c>
      <c r="H79" s="2" t="s">
        <v>35</v>
      </c>
      <c r="I79" s="2">
        <v>2025</v>
      </c>
      <c r="J79" s="2">
        <v>11212</v>
      </c>
      <c r="K79" s="2" t="s">
        <v>22</v>
      </c>
      <c r="L79" s="2" t="s">
        <v>29</v>
      </c>
      <c r="M79" s="2" t="s">
        <v>37</v>
      </c>
      <c r="N79" s="2">
        <v>59</v>
      </c>
      <c r="O79" s="2">
        <v>25</v>
      </c>
      <c r="P79" s="2">
        <v>16872</v>
      </c>
      <c r="Q79" s="2">
        <v>2530.8000000000002</v>
      </c>
      <c r="R79" s="2" t="e">
        <f ca="1"/>
        <v>#NAME?</v>
      </c>
    </row>
    <row r="80" spans="1:18">
      <c r="A80" s="2">
        <v>150</v>
      </c>
      <c r="B80" s="2" t="s">
        <v>18</v>
      </c>
      <c r="C80" s="2" t="s">
        <v>39</v>
      </c>
      <c r="D80" s="2" t="s">
        <v>20</v>
      </c>
      <c r="E80" s="2">
        <v>1</v>
      </c>
      <c r="F80" s="2">
        <v>893</v>
      </c>
      <c r="G80" s="2">
        <v>10</v>
      </c>
      <c r="H80" s="2" t="s">
        <v>32</v>
      </c>
      <c r="I80" s="2">
        <v>2025</v>
      </c>
      <c r="J80" s="2">
        <v>10760</v>
      </c>
      <c r="K80" s="2" t="s">
        <v>36</v>
      </c>
      <c r="L80" s="2" t="s">
        <v>23</v>
      </c>
      <c r="M80" s="2" t="s">
        <v>24</v>
      </c>
      <c r="N80" s="2">
        <v>96</v>
      </c>
      <c r="O80" s="2">
        <v>25</v>
      </c>
      <c r="P80" s="2">
        <v>893</v>
      </c>
      <c r="Q80" s="2">
        <v>89.3</v>
      </c>
      <c r="R80" s="2" t="e">
        <f ca="1"/>
        <v>#NAME?</v>
      </c>
    </row>
    <row r="81" spans="1:18">
      <c r="A81" s="2">
        <v>14</v>
      </c>
      <c r="B81" s="2" t="s">
        <v>34</v>
      </c>
      <c r="C81" s="2" t="s">
        <v>39</v>
      </c>
      <c r="D81" s="2" t="s">
        <v>40</v>
      </c>
      <c r="E81" s="2">
        <v>9</v>
      </c>
      <c r="F81" s="2">
        <v>813</v>
      </c>
      <c r="G81" s="2">
        <v>15</v>
      </c>
      <c r="H81" s="2" t="s">
        <v>41</v>
      </c>
      <c r="I81" s="2">
        <v>2023</v>
      </c>
      <c r="J81" s="2">
        <v>9841</v>
      </c>
      <c r="K81" s="2" t="s">
        <v>22</v>
      </c>
      <c r="L81" s="2" t="s">
        <v>33</v>
      </c>
      <c r="M81" s="2" t="s">
        <v>30</v>
      </c>
      <c r="N81" s="2">
        <v>41</v>
      </c>
      <c r="O81" s="2">
        <v>24</v>
      </c>
      <c r="P81" s="2">
        <v>7317</v>
      </c>
      <c r="Q81" s="2">
        <v>1097.55</v>
      </c>
      <c r="R81" s="2" t="e">
        <f ca="1"/>
        <v>#NAME?</v>
      </c>
    </row>
    <row r="82" spans="1:18">
      <c r="A82" s="2">
        <v>20</v>
      </c>
      <c r="B82" s="2" t="s">
        <v>43</v>
      </c>
      <c r="C82" s="2" t="s">
        <v>31</v>
      </c>
      <c r="D82" s="2" t="s">
        <v>20</v>
      </c>
      <c r="E82" s="2">
        <v>19</v>
      </c>
      <c r="F82" s="2">
        <v>556</v>
      </c>
      <c r="G82" s="2">
        <v>15</v>
      </c>
      <c r="H82" s="2" t="s">
        <v>28</v>
      </c>
      <c r="I82" s="2">
        <v>2025</v>
      </c>
      <c r="J82" s="2">
        <v>6555</v>
      </c>
      <c r="K82" s="2" t="s">
        <v>22</v>
      </c>
      <c r="L82" s="2" t="s">
        <v>29</v>
      </c>
      <c r="M82" s="2" t="s">
        <v>30</v>
      </c>
      <c r="N82" s="2">
        <v>17</v>
      </c>
      <c r="O82" s="2">
        <v>24</v>
      </c>
      <c r="P82" s="2">
        <v>10564</v>
      </c>
      <c r="Q82" s="2">
        <v>1584.6</v>
      </c>
      <c r="R82" s="2" t="e">
        <f ca="1"/>
        <v>#NAME?</v>
      </c>
    </row>
    <row r="83" spans="1:18">
      <c r="A83" s="2">
        <v>92</v>
      </c>
      <c r="B83" s="2" t="s">
        <v>25</v>
      </c>
      <c r="C83" s="2" t="s">
        <v>19</v>
      </c>
      <c r="D83" s="2" t="s">
        <v>42</v>
      </c>
      <c r="E83" s="2">
        <v>11</v>
      </c>
      <c r="F83" s="2">
        <v>429</v>
      </c>
      <c r="G83" s="2">
        <v>0</v>
      </c>
      <c r="H83" s="2" t="s">
        <v>41</v>
      </c>
      <c r="I83" s="2">
        <v>2025</v>
      </c>
      <c r="J83" s="2">
        <v>16145</v>
      </c>
      <c r="K83" s="2" t="s">
        <v>36</v>
      </c>
      <c r="L83" s="2" t="s">
        <v>23</v>
      </c>
      <c r="M83" s="2" t="s">
        <v>30</v>
      </c>
      <c r="N83" s="2">
        <v>64</v>
      </c>
      <c r="O83" s="2">
        <v>24</v>
      </c>
      <c r="P83" s="2">
        <v>4719</v>
      </c>
      <c r="Q83" s="2">
        <v>0</v>
      </c>
      <c r="R83" s="2" t="e">
        <f ca="1"/>
        <v>#NAME?</v>
      </c>
    </row>
    <row r="84" spans="1:18">
      <c r="A84" s="2">
        <v>138</v>
      </c>
      <c r="B84" s="2" t="s">
        <v>25</v>
      </c>
      <c r="C84" s="2" t="s">
        <v>26</v>
      </c>
      <c r="D84" s="2" t="s">
        <v>20</v>
      </c>
      <c r="E84" s="2">
        <v>1</v>
      </c>
      <c r="F84" s="2">
        <v>937</v>
      </c>
      <c r="G84" s="2">
        <v>10</v>
      </c>
      <c r="H84" s="2" t="s">
        <v>35</v>
      </c>
      <c r="I84" s="2">
        <v>2025</v>
      </c>
      <c r="J84" s="2">
        <v>12101</v>
      </c>
      <c r="K84" s="2" t="s">
        <v>22</v>
      </c>
      <c r="L84" s="2" t="s">
        <v>29</v>
      </c>
      <c r="M84" s="2" t="s">
        <v>24</v>
      </c>
      <c r="N84" s="2">
        <v>15</v>
      </c>
      <c r="O84" s="2">
        <v>24</v>
      </c>
      <c r="P84" s="2">
        <v>937</v>
      </c>
      <c r="Q84" s="2">
        <v>93.7</v>
      </c>
      <c r="R84" s="2" t="e">
        <f ca="1"/>
        <v>#NAME?</v>
      </c>
    </row>
    <row r="85" spans="1:18">
      <c r="A85" s="2">
        <v>89</v>
      </c>
      <c r="B85" s="2" t="s">
        <v>18</v>
      </c>
      <c r="C85" s="2" t="s">
        <v>26</v>
      </c>
      <c r="D85" s="2" t="s">
        <v>20</v>
      </c>
      <c r="E85" s="2">
        <v>13</v>
      </c>
      <c r="F85" s="2">
        <v>237</v>
      </c>
      <c r="G85" s="2">
        <v>10</v>
      </c>
      <c r="H85" s="2" t="s">
        <v>28</v>
      </c>
      <c r="I85" s="2">
        <v>2023</v>
      </c>
      <c r="J85" s="2">
        <v>19060</v>
      </c>
      <c r="K85" s="2" t="s">
        <v>36</v>
      </c>
      <c r="L85" s="2" t="s">
        <v>33</v>
      </c>
      <c r="M85" s="2" t="s">
        <v>30</v>
      </c>
      <c r="N85" s="2">
        <v>34</v>
      </c>
      <c r="O85" s="2">
        <v>23</v>
      </c>
      <c r="P85" s="2">
        <v>3081</v>
      </c>
      <c r="Q85" s="2">
        <v>308.10000000000002</v>
      </c>
      <c r="R85" s="2" t="e">
        <f ca="1"/>
        <v>#NAME?</v>
      </c>
    </row>
    <row r="86" spans="1:18">
      <c r="A86" s="2">
        <v>31</v>
      </c>
      <c r="B86" s="2" t="s">
        <v>43</v>
      </c>
      <c r="C86" s="2" t="s">
        <v>31</v>
      </c>
      <c r="D86" s="2" t="s">
        <v>42</v>
      </c>
      <c r="E86" s="2">
        <v>7</v>
      </c>
      <c r="F86" s="2">
        <v>899</v>
      </c>
      <c r="G86" s="2">
        <v>15</v>
      </c>
      <c r="H86" s="2" t="s">
        <v>35</v>
      </c>
      <c r="I86" s="2">
        <v>2025</v>
      </c>
      <c r="J86" s="2">
        <v>16769</v>
      </c>
      <c r="K86" s="2" t="s">
        <v>22</v>
      </c>
      <c r="L86" s="2" t="s">
        <v>29</v>
      </c>
      <c r="M86" s="2" t="s">
        <v>30</v>
      </c>
      <c r="N86" s="2">
        <v>89</v>
      </c>
      <c r="O86" s="2">
        <v>22</v>
      </c>
      <c r="P86" s="2">
        <v>6293</v>
      </c>
      <c r="Q86" s="2">
        <v>943.95</v>
      </c>
      <c r="R86" s="2" t="e">
        <f ca="1"/>
        <v>#NAME?</v>
      </c>
    </row>
    <row r="87" spans="1:18">
      <c r="A87" s="2">
        <v>100</v>
      </c>
      <c r="B87" s="2" t="s">
        <v>34</v>
      </c>
      <c r="C87" s="2" t="s">
        <v>26</v>
      </c>
      <c r="D87" s="2" t="s">
        <v>42</v>
      </c>
      <c r="E87" s="2">
        <v>17</v>
      </c>
      <c r="F87" s="2">
        <v>549</v>
      </c>
      <c r="G87" s="2">
        <v>10</v>
      </c>
      <c r="H87" s="2" t="s">
        <v>21</v>
      </c>
      <c r="I87" s="2">
        <v>2025</v>
      </c>
      <c r="J87" s="2">
        <v>8629</v>
      </c>
      <c r="K87" s="2" t="s">
        <v>22</v>
      </c>
      <c r="L87" s="2" t="s">
        <v>33</v>
      </c>
      <c r="M87" s="2" t="s">
        <v>37</v>
      </c>
      <c r="N87" s="2">
        <v>91</v>
      </c>
      <c r="O87" s="2">
        <v>22</v>
      </c>
      <c r="P87" s="2">
        <v>9333</v>
      </c>
      <c r="Q87" s="2">
        <v>933.3</v>
      </c>
      <c r="R87" s="2" t="e">
        <f ca="1"/>
        <v>#NAME?</v>
      </c>
    </row>
    <row r="88" spans="1:18">
      <c r="A88" s="2">
        <v>104</v>
      </c>
      <c r="B88" s="2" t="s">
        <v>18</v>
      </c>
      <c r="C88" s="2" t="s">
        <v>26</v>
      </c>
      <c r="D88" s="2" t="s">
        <v>40</v>
      </c>
      <c r="E88" s="2">
        <v>3</v>
      </c>
      <c r="F88" s="2">
        <v>142</v>
      </c>
      <c r="G88" s="2">
        <v>0</v>
      </c>
      <c r="H88" s="2" t="s">
        <v>41</v>
      </c>
      <c r="I88" s="2">
        <v>2025</v>
      </c>
      <c r="J88" s="2">
        <v>10941</v>
      </c>
      <c r="K88" s="2" t="s">
        <v>36</v>
      </c>
      <c r="L88" s="2" t="s">
        <v>29</v>
      </c>
      <c r="M88" s="2" t="s">
        <v>37</v>
      </c>
      <c r="N88" s="2">
        <v>31</v>
      </c>
      <c r="O88" s="2">
        <v>22</v>
      </c>
      <c r="P88" s="2">
        <v>426</v>
      </c>
      <c r="Q88" s="2">
        <v>0</v>
      </c>
      <c r="R88" s="2" t="e">
        <f ca="1"/>
        <v>#NAME?</v>
      </c>
    </row>
    <row r="89" spans="1:18">
      <c r="A89" s="2">
        <v>119</v>
      </c>
      <c r="B89" s="2" t="s">
        <v>18</v>
      </c>
      <c r="C89" s="2" t="s">
        <v>19</v>
      </c>
      <c r="D89" s="2" t="s">
        <v>42</v>
      </c>
      <c r="E89" s="2">
        <v>4</v>
      </c>
      <c r="F89" s="2">
        <v>380</v>
      </c>
      <c r="G89" s="2">
        <v>10</v>
      </c>
      <c r="H89" s="2" t="s">
        <v>35</v>
      </c>
      <c r="I89" s="2">
        <v>2023</v>
      </c>
      <c r="J89" s="2">
        <v>14328</v>
      </c>
      <c r="K89" s="2" t="s">
        <v>36</v>
      </c>
      <c r="L89" s="2" t="s">
        <v>29</v>
      </c>
      <c r="M89" s="2" t="s">
        <v>37</v>
      </c>
      <c r="N89" s="2">
        <v>94</v>
      </c>
      <c r="O89" s="2">
        <v>21</v>
      </c>
      <c r="P89" s="2">
        <v>1520</v>
      </c>
      <c r="Q89" s="2">
        <v>152</v>
      </c>
      <c r="R89" s="2" t="e">
        <f ca="1"/>
        <v>#NAME?</v>
      </c>
    </row>
    <row r="90" spans="1:18">
      <c r="A90" s="2">
        <v>111</v>
      </c>
      <c r="B90" s="2" t="s">
        <v>18</v>
      </c>
      <c r="C90" s="2" t="s">
        <v>19</v>
      </c>
      <c r="D90" s="2" t="s">
        <v>42</v>
      </c>
      <c r="E90" s="2">
        <v>6</v>
      </c>
      <c r="F90" s="2">
        <v>947</v>
      </c>
      <c r="G90" s="2">
        <v>10</v>
      </c>
      <c r="H90" s="2" t="s">
        <v>32</v>
      </c>
      <c r="I90" s="2">
        <v>2024</v>
      </c>
      <c r="J90" s="2">
        <v>18081</v>
      </c>
      <c r="K90" s="2" t="s">
        <v>22</v>
      </c>
      <c r="L90" s="2" t="s">
        <v>23</v>
      </c>
      <c r="M90" s="2" t="s">
        <v>30</v>
      </c>
      <c r="N90" s="2">
        <v>44</v>
      </c>
      <c r="O90" s="2">
        <v>20</v>
      </c>
      <c r="P90" s="2">
        <v>5682</v>
      </c>
      <c r="Q90" s="2">
        <v>568.20000000000005</v>
      </c>
      <c r="R90" s="2" t="e">
        <f ca="1"/>
        <v>#NAME?</v>
      </c>
    </row>
    <row r="91" spans="1:18">
      <c r="A91" s="2">
        <v>15</v>
      </c>
      <c r="B91" s="2" t="s">
        <v>25</v>
      </c>
      <c r="C91" s="2" t="s">
        <v>31</v>
      </c>
      <c r="D91" s="2" t="s">
        <v>40</v>
      </c>
      <c r="E91" s="2">
        <v>19</v>
      </c>
      <c r="F91" s="2">
        <v>557</v>
      </c>
      <c r="G91" s="2">
        <v>0</v>
      </c>
      <c r="H91" s="2" t="s">
        <v>21</v>
      </c>
      <c r="I91" s="2">
        <v>2023</v>
      </c>
      <c r="J91" s="2">
        <v>6409</v>
      </c>
      <c r="K91" s="2" t="s">
        <v>36</v>
      </c>
      <c r="L91" s="2" t="s">
        <v>33</v>
      </c>
      <c r="M91" s="2" t="s">
        <v>30</v>
      </c>
      <c r="N91" s="2">
        <v>20</v>
      </c>
      <c r="O91" s="2">
        <v>19</v>
      </c>
      <c r="P91" s="2">
        <v>10583</v>
      </c>
      <c r="Q91" s="2">
        <v>0</v>
      </c>
      <c r="R91" s="2" t="e">
        <f ca="1"/>
        <v>#NAME?</v>
      </c>
    </row>
    <row r="92" spans="1:18">
      <c r="A92" s="2">
        <v>47</v>
      </c>
      <c r="B92" s="2" t="s">
        <v>34</v>
      </c>
      <c r="C92" s="2" t="s">
        <v>19</v>
      </c>
      <c r="D92" s="2" t="s">
        <v>42</v>
      </c>
      <c r="E92" s="2">
        <v>13</v>
      </c>
      <c r="F92" s="2">
        <v>335</v>
      </c>
      <c r="G92" s="2">
        <v>0</v>
      </c>
      <c r="H92" s="2" t="s">
        <v>21</v>
      </c>
      <c r="I92" s="2">
        <v>2025</v>
      </c>
      <c r="J92" s="2">
        <v>17808</v>
      </c>
      <c r="K92" s="2" t="s">
        <v>22</v>
      </c>
      <c r="L92" s="2" t="s">
        <v>23</v>
      </c>
      <c r="M92" s="2" t="s">
        <v>30</v>
      </c>
      <c r="N92" s="2">
        <v>75</v>
      </c>
      <c r="O92" s="2">
        <v>19</v>
      </c>
      <c r="P92" s="2">
        <v>4355</v>
      </c>
      <c r="Q92" s="2">
        <v>0</v>
      </c>
      <c r="R92" s="2" t="e">
        <f ca="1"/>
        <v>#NAME?</v>
      </c>
    </row>
    <row r="93" spans="1:18">
      <c r="A93" s="2">
        <v>52</v>
      </c>
      <c r="B93" s="2" t="s">
        <v>34</v>
      </c>
      <c r="C93" s="2" t="s">
        <v>26</v>
      </c>
      <c r="D93" s="2" t="s">
        <v>42</v>
      </c>
      <c r="E93" s="2">
        <v>2</v>
      </c>
      <c r="F93" s="2">
        <v>500</v>
      </c>
      <c r="G93" s="2">
        <v>10</v>
      </c>
      <c r="H93" s="2" t="s">
        <v>35</v>
      </c>
      <c r="I93" s="2">
        <v>2023</v>
      </c>
      <c r="J93" s="2">
        <v>16622</v>
      </c>
      <c r="K93" s="2" t="s">
        <v>22</v>
      </c>
      <c r="L93" s="2" t="s">
        <v>33</v>
      </c>
      <c r="M93" s="2" t="s">
        <v>30</v>
      </c>
      <c r="N93" s="2">
        <v>53</v>
      </c>
      <c r="O93" s="2">
        <v>19</v>
      </c>
      <c r="P93" s="2">
        <v>1000</v>
      </c>
      <c r="Q93" s="2">
        <v>100</v>
      </c>
      <c r="R93" s="2" t="e">
        <f ca="1"/>
        <v>#NAME?</v>
      </c>
    </row>
    <row r="94" spans="1:18">
      <c r="A94" s="2">
        <v>68</v>
      </c>
      <c r="B94" s="2" t="s">
        <v>43</v>
      </c>
      <c r="C94" s="2" t="s">
        <v>39</v>
      </c>
      <c r="D94" s="2" t="s">
        <v>40</v>
      </c>
      <c r="E94" s="2">
        <v>12</v>
      </c>
      <c r="F94" s="2">
        <v>405</v>
      </c>
      <c r="G94" s="2">
        <v>0</v>
      </c>
      <c r="H94" s="2" t="s">
        <v>21</v>
      </c>
      <c r="I94" s="2">
        <v>2024</v>
      </c>
      <c r="J94" s="2">
        <v>17116</v>
      </c>
      <c r="K94" s="2" t="s">
        <v>22</v>
      </c>
      <c r="L94" s="2" t="s">
        <v>29</v>
      </c>
      <c r="M94" s="2" t="s">
        <v>37</v>
      </c>
      <c r="N94" s="2">
        <v>93</v>
      </c>
      <c r="O94" s="2">
        <v>19</v>
      </c>
      <c r="P94" s="2">
        <v>4860</v>
      </c>
      <c r="Q94" s="2">
        <v>0</v>
      </c>
      <c r="R94" s="2" t="e">
        <f ca="1"/>
        <v>#NAME?</v>
      </c>
    </row>
    <row r="95" spans="1:18">
      <c r="A95" s="2">
        <v>74</v>
      </c>
      <c r="B95" s="2" t="s">
        <v>43</v>
      </c>
      <c r="C95" s="2" t="s">
        <v>19</v>
      </c>
      <c r="D95" s="2" t="s">
        <v>40</v>
      </c>
      <c r="E95" s="2">
        <v>13</v>
      </c>
      <c r="F95" s="2">
        <v>534</v>
      </c>
      <c r="G95" s="2">
        <v>5</v>
      </c>
      <c r="H95" s="2" t="s">
        <v>41</v>
      </c>
      <c r="I95" s="2">
        <v>2023</v>
      </c>
      <c r="J95" s="2">
        <v>10796</v>
      </c>
      <c r="K95" s="2" t="s">
        <v>22</v>
      </c>
      <c r="L95" s="2" t="s">
        <v>23</v>
      </c>
      <c r="M95" s="2" t="s">
        <v>30</v>
      </c>
      <c r="N95" s="2">
        <v>13</v>
      </c>
      <c r="O95" s="2">
        <v>19</v>
      </c>
      <c r="P95" s="2">
        <v>6942</v>
      </c>
      <c r="Q95" s="2">
        <v>347.1</v>
      </c>
      <c r="R95" s="2" t="e">
        <f ca="1"/>
        <v>#NAME?</v>
      </c>
    </row>
    <row r="96" spans="1:18">
      <c r="A96" s="2">
        <v>87</v>
      </c>
      <c r="B96" s="2" t="s">
        <v>38</v>
      </c>
      <c r="C96" s="2" t="s">
        <v>19</v>
      </c>
      <c r="D96" s="2" t="s">
        <v>27</v>
      </c>
      <c r="E96" s="2">
        <v>12</v>
      </c>
      <c r="F96" s="2">
        <v>896</v>
      </c>
      <c r="G96" s="2">
        <v>0</v>
      </c>
      <c r="H96" s="2" t="s">
        <v>41</v>
      </c>
      <c r="I96" s="2">
        <v>2025</v>
      </c>
      <c r="J96" s="2">
        <v>13801</v>
      </c>
      <c r="K96" s="2" t="s">
        <v>36</v>
      </c>
      <c r="L96" s="2" t="s">
        <v>29</v>
      </c>
      <c r="M96" s="2" t="s">
        <v>24</v>
      </c>
      <c r="N96" s="2">
        <v>21</v>
      </c>
      <c r="O96" s="2">
        <v>19</v>
      </c>
      <c r="P96" s="2">
        <v>10752</v>
      </c>
      <c r="Q96" s="2">
        <v>0</v>
      </c>
      <c r="R96" s="2" t="e">
        <f ca="1"/>
        <v>#NAME?</v>
      </c>
    </row>
    <row r="97" spans="1:18">
      <c r="A97" s="2">
        <v>103</v>
      </c>
      <c r="B97" s="2" t="s">
        <v>25</v>
      </c>
      <c r="C97" s="2" t="s">
        <v>39</v>
      </c>
      <c r="D97" s="2" t="s">
        <v>42</v>
      </c>
      <c r="E97" s="2">
        <v>1</v>
      </c>
      <c r="F97" s="2">
        <v>846</v>
      </c>
      <c r="G97" s="2">
        <v>0</v>
      </c>
      <c r="H97" s="2" t="s">
        <v>21</v>
      </c>
      <c r="I97" s="2">
        <v>2023</v>
      </c>
      <c r="J97" s="2">
        <v>8067</v>
      </c>
      <c r="K97" s="2" t="s">
        <v>36</v>
      </c>
      <c r="L97" s="2" t="s">
        <v>23</v>
      </c>
      <c r="M97" s="2" t="s">
        <v>30</v>
      </c>
      <c r="N97" s="2">
        <v>92</v>
      </c>
      <c r="O97" s="2">
        <v>19</v>
      </c>
      <c r="P97" s="2">
        <v>846</v>
      </c>
      <c r="Q97" s="2">
        <v>0</v>
      </c>
      <c r="R97" s="2" t="e">
        <f ca="1"/>
        <v>#NAME?</v>
      </c>
    </row>
    <row r="98" spans="1:18">
      <c r="A98" s="2">
        <v>143</v>
      </c>
      <c r="B98" s="2" t="s">
        <v>38</v>
      </c>
      <c r="C98" s="2" t="s">
        <v>19</v>
      </c>
      <c r="D98" s="2" t="s">
        <v>20</v>
      </c>
      <c r="E98" s="2">
        <v>11</v>
      </c>
      <c r="F98" s="2">
        <v>445</v>
      </c>
      <c r="G98" s="2">
        <v>15</v>
      </c>
      <c r="H98" s="2" t="s">
        <v>32</v>
      </c>
      <c r="I98" s="2">
        <v>2025</v>
      </c>
      <c r="J98" s="2">
        <v>19536</v>
      </c>
      <c r="K98" s="2" t="s">
        <v>36</v>
      </c>
      <c r="L98" s="2" t="s">
        <v>29</v>
      </c>
      <c r="M98" s="2" t="s">
        <v>30</v>
      </c>
      <c r="N98" s="2">
        <v>12</v>
      </c>
      <c r="O98" s="2">
        <v>18</v>
      </c>
      <c r="P98" s="2">
        <v>4895</v>
      </c>
      <c r="Q98" s="2">
        <v>734.25</v>
      </c>
      <c r="R98" s="2" t="e">
        <f ca="1"/>
        <v>#NAME?</v>
      </c>
    </row>
    <row r="99" spans="1:18">
      <c r="A99" s="2">
        <v>128</v>
      </c>
      <c r="B99" s="2" t="s">
        <v>43</v>
      </c>
      <c r="C99" s="2" t="s">
        <v>39</v>
      </c>
      <c r="D99" s="2" t="s">
        <v>20</v>
      </c>
      <c r="E99" s="2">
        <v>6</v>
      </c>
      <c r="F99" s="2">
        <v>150</v>
      </c>
      <c r="G99" s="2">
        <v>0</v>
      </c>
      <c r="H99" s="2" t="s">
        <v>21</v>
      </c>
      <c r="I99" s="2">
        <v>2025</v>
      </c>
      <c r="J99" s="2">
        <v>9853</v>
      </c>
      <c r="K99" s="2" t="s">
        <v>36</v>
      </c>
      <c r="L99" s="2" t="s">
        <v>33</v>
      </c>
      <c r="M99" s="2" t="s">
        <v>30</v>
      </c>
      <c r="N99" s="2">
        <v>69</v>
      </c>
      <c r="O99" s="2">
        <v>17</v>
      </c>
      <c r="P99" s="2">
        <v>900</v>
      </c>
      <c r="Q99" s="2">
        <v>0</v>
      </c>
      <c r="R99" s="2" t="e">
        <f ca="1"/>
        <v>#NAME?</v>
      </c>
    </row>
    <row r="100" spans="1:18">
      <c r="A100" s="2">
        <v>19</v>
      </c>
      <c r="B100" s="2" t="s">
        <v>18</v>
      </c>
      <c r="C100" s="2" t="s">
        <v>19</v>
      </c>
      <c r="D100" s="2" t="s">
        <v>40</v>
      </c>
      <c r="E100" s="2">
        <v>14</v>
      </c>
      <c r="F100" s="2">
        <v>177</v>
      </c>
      <c r="G100" s="2">
        <v>0</v>
      </c>
      <c r="H100" s="2" t="s">
        <v>32</v>
      </c>
      <c r="I100" s="2">
        <v>2025</v>
      </c>
      <c r="J100" s="2">
        <v>9491</v>
      </c>
      <c r="K100" s="2" t="s">
        <v>22</v>
      </c>
      <c r="L100" s="2" t="s">
        <v>29</v>
      </c>
      <c r="M100" s="2" t="s">
        <v>37</v>
      </c>
      <c r="N100" s="2">
        <v>50</v>
      </c>
      <c r="O100" s="2">
        <v>16</v>
      </c>
      <c r="P100" s="2">
        <v>2478</v>
      </c>
      <c r="Q100" s="2">
        <v>0</v>
      </c>
      <c r="R100" s="2" t="e">
        <f ca="1"/>
        <v>#NAME?</v>
      </c>
    </row>
    <row r="101" spans="1:18">
      <c r="A101" s="2">
        <v>129</v>
      </c>
      <c r="B101" s="2" t="s">
        <v>38</v>
      </c>
      <c r="C101" s="2" t="s">
        <v>19</v>
      </c>
      <c r="D101" s="2" t="s">
        <v>20</v>
      </c>
      <c r="E101" s="2">
        <v>18</v>
      </c>
      <c r="F101" s="2">
        <v>502</v>
      </c>
      <c r="G101" s="2">
        <v>15</v>
      </c>
      <c r="H101" s="2" t="s">
        <v>28</v>
      </c>
      <c r="I101" s="2">
        <v>2023</v>
      </c>
      <c r="J101" s="2">
        <v>17693</v>
      </c>
      <c r="K101" s="2" t="s">
        <v>36</v>
      </c>
      <c r="L101" s="2" t="s">
        <v>23</v>
      </c>
      <c r="M101" s="2" t="s">
        <v>30</v>
      </c>
      <c r="N101" s="2">
        <v>33</v>
      </c>
      <c r="O101" s="2">
        <v>16</v>
      </c>
      <c r="P101" s="2">
        <v>9036</v>
      </c>
      <c r="Q101" s="2">
        <v>1355.4</v>
      </c>
      <c r="R101" s="2" t="e">
        <f ca="1"/>
        <v>#NAME?</v>
      </c>
    </row>
    <row r="102" spans="1:18">
      <c r="A102" s="2">
        <v>38</v>
      </c>
      <c r="B102" s="2" t="s">
        <v>43</v>
      </c>
      <c r="C102" s="2" t="s">
        <v>26</v>
      </c>
      <c r="D102" s="2" t="s">
        <v>27</v>
      </c>
      <c r="E102" s="2">
        <v>15</v>
      </c>
      <c r="F102" s="2">
        <v>349</v>
      </c>
      <c r="G102" s="2">
        <v>10</v>
      </c>
      <c r="H102" s="2" t="s">
        <v>28</v>
      </c>
      <c r="I102" s="2">
        <v>2025</v>
      </c>
      <c r="J102" s="2">
        <v>7106</v>
      </c>
      <c r="K102" s="2" t="s">
        <v>22</v>
      </c>
      <c r="L102" s="2" t="s">
        <v>33</v>
      </c>
      <c r="M102" s="2" t="s">
        <v>37</v>
      </c>
      <c r="N102" s="2">
        <v>41</v>
      </c>
      <c r="O102" s="2">
        <v>15</v>
      </c>
      <c r="P102" s="2">
        <v>5235</v>
      </c>
      <c r="Q102" s="2">
        <v>523.5</v>
      </c>
      <c r="R102" s="2" t="e">
        <f ca="1"/>
        <v>#NAME?</v>
      </c>
    </row>
    <row r="103" spans="1:18">
      <c r="A103" s="2">
        <v>106</v>
      </c>
      <c r="B103" s="2" t="s">
        <v>43</v>
      </c>
      <c r="C103" s="2" t="s">
        <v>39</v>
      </c>
      <c r="D103" s="2" t="s">
        <v>20</v>
      </c>
      <c r="E103" s="2">
        <v>11</v>
      </c>
      <c r="F103" s="2">
        <v>982</v>
      </c>
      <c r="G103" s="2">
        <v>0</v>
      </c>
      <c r="H103" s="2" t="s">
        <v>35</v>
      </c>
      <c r="I103" s="2">
        <v>2025</v>
      </c>
      <c r="J103" s="2">
        <v>16968</v>
      </c>
      <c r="K103" s="2" t="s">
        <v>22</v>
      </c>
      <c r="L103" s="2" t="s">
        <v>23</v>
      </c>
      <c r="M103" s="2" t="s">
        <v>24</v>
      </c>
      <c r="N103" s="2">
        <v>65</v>
      </c>
      <c r="O103" s="2">
        <v>15</v>
      </c>
      <c r="P103" s="2">
        <v>10802</v>
      </c>
      <c r="Q103" s="2">
        <v>0</v>
      </c>
      <c r="R103" s="2" t="e">
        <f ca="1"/>
        <v>#NAME?</v>
      </c>
    </row>
    <row r="104" spans="1:18">
      <c r="A104" s="2">
        <v>145</v>
      </c>
      <c r="B104" s="2" t="s">
        <v>25</v>
      </c>
      <c r="C104" s="2" t="s">
        <v>31</v>
      </c>
      <c r="D104" s="2" t="s">
        <v>27</v>
      </c>
      <c r="E104" s="2">
        <v>13</v>
      </c>
      <c r="F104" s="2">
        <v>645</v>
      </c>
      <c r="G104" s="2">
        <v>10</v>
      </c>
      <c r="H104" s="2" t="s">
        <v>41</v>
      </c>
      <c r="I104" s="2">
        <v>2024</v>
      </c>
      <c r="J104" s="2">
        <v>12617</v>
      </c>
      <c r="K104" s="2" t="s">
        <v>22</v>
      </c>
      <c r="L104" s="2" t="s">
        <v>23</v>
      </c>
      <c r="M104" s="2" t="s">
        <v>30</v>
      </c>
      <c r="N104" s="2">
        <v>49</v>
      </c>
      <c r="O104" s="2">
        <v>15</v>
      </c>
      <c r="P104" s="2">
        <v>8385</v>
      </c>
      <c r="Q104" s="2">
        <v>838.5</v>
      </c>
      <c r="R104" s="2" t="e">
        <f ca="1"/>
        <v>#NAME?</v>
      </c>
    </row>
    <row r="105" spans="1:18">
      <c r="A105" s="2">
        <v>65</v>
      </c>
      <c r="B105" s="2" t="s">
        <v>34</v>
      </c>
      <c r="C105" s="2" t="s">
        <v>19</v>
      </c>
      <c r="D105" s="2" t="s">
        <v>27</v>
      </c>
      <c r="E105" s="2">
        <v>4</v>
      </c>
      <c r="F105" s="2">
        <v>863</v>
      </c>
      <c r="G105" s="2">
        <v>5</v>
      </c>
      <c r="H105" s="2" t="s">
        <v>35</v>
      </c>
      <c r="I105" s="2">
        <v>2023</v>
      </c>
      <c r="J105" s="2">
        <v>5074</v>
      </c>
      <c r="K105" s="2" t="s">
        <v>22</v>
      </c>
      <c r="L105" s="2" t="s">
        <v>33</v>
      </c>
      <c r="M105" s="2" t="s">
        <v>37</v>
      </c>
      <c r="N105" s="2">
        <v>81</v>
      </c>
      <c r="O105" s="2">
        <v>14</v>
      </c>
      <c r="P105" s="2">
        <v>3452</v>
      </c>
      <c r="Q105" s="2">
        <v>172.6</v>
      </c>
      <c r="R105" s="2" t="e">
        <f ca="1"/>
        <v>#NAME?</v>
      </c>
    </row>
    <row r="106" spans="1:18">
      <c r="A106" s="2">
        <v>3</v>
      </c>
      <c r="B106" s="2" t="s">
        <v>18</v>
      </c>
      <c r="C106" s="2" t="s">
        <v>31</v>
      </c>
      <c r="D106" s="2" t="s">
        <v>20</v>
      </c>
      <c r="E106" s="2">
        <v>13</v>
      </c>
      <c r="F106" s="2">
        <v>617</v>
      </c>
      <c r="G106" s="2">
        <v>0</v>
      </c>
      <c r="H106" s="2" t="s">
        <v>32</v>
      </c>
      <c r="I106" s="2">
        <v>2024</v>
      </c>
      <c r="J106" s="2">
        <v>8695</v>
      </c>
      <c r="K106" s="2" t="s">
        <v>22</v>
      </c>
      <c r="L106" s="2" t="s">
        <v>33</v>
      </c>
      <c r="M106" s="2" t="s">
        <v>24</v>
      </c>
      <c r="N106" s="2">
        <v>81</v>
      </c>
      <c r="O106" s="2">
        <v>13</v>
      </c>
      <c r="P106" s="2">
        <v>8021</v>
      </c>
      <c r="Q106" s="2">
        <v>0</v>
      </c>
      <c r="R106" s="2" t="e">
        <f ca="1"/>
        <v>#NAME?</v>
      </c>
    </row>
    <row r="107" spans="1:18">
      <c r="A107" s="2">
        <v>4</v>
      </c>
      <c r="B107" s="2" t="s">
        <v>34</v>
      </c>
      <c r="C107" s="2" t="s">
        <v>31</v>
      </c>
      <c r="D107" s="2" t="s">
        <v>20</v>
      </c>
      <c r="E107" s="2">
        <v>3</v>
      </c>
      <c r="F107" s="2">
        <v>575</v>
      </c>
      <c r="G107" s="2">
        <v>5</v>
      </c>
      <c r="H107" s="2" t="s">
        <v>35</v>
      </c>
      <c r="I107" s="2">
        <v>2025</v>
      </c>
      <c r="J107" s="2">
        <v>8452</v>
      </c>
      <c r="K107" s="2" t="s">
        <v>36</v>
      </c>
      <c r="L107" s="2" t="s">
        <v>33</v>
      </c>
      <c r="M107" s="2" t="s">
        <v>37</v>
      </c>
      <c r="N107" s="2">
        <v>20</v>
      </c>
      <c r="O107" s="2">
        <v>13</v>
      </c>
      <c r="P107" s="2">
        <v>1725</v>
      </c>
      <c r="Q107" s="2">
        <v>86.25</v>
      </c>
      <c r="R107" s="2" t="e">
        <f ca="1"/>
        <v>#NAME?</v>
      </c>
    </row>
    <row r="108" spans="1:18">
      <c r="A108" s="2">
        <v>12</v>
      </c>
      <c r="B108" s="2" t="s">
        <v>25</v>
      </c>
      <c r="C108" s="2" t="s">
        <v>31</v>
      </c>
      <c r="D108" s="2" t="s">
        <v>42</v>
      </c>
      <c r="E108" s="2">
        <v>4</v>
      </c>
      <c r="F108" s="2">
        <v>664</v>
      </c>
      <c r="G108" s="2">
        <v>0</v>
      </c>
      <c r="H108" s="2" t="s">
        <v>41</v>
      </c>
      <c r="I108" s="2">
        <v>2024</v>
      </c>
      <c r="J108" s="2">
        <v>11035</v>
      </c>
      <c r="K108" s="2" t="s">
        <v>36</v>
      </c>
      <c r="L108" s="2" t="s">
        <v>23</v>
      </c>
      <c r="M108" s="2" t="s">
        <v>37</v>
      </c>
      <c r="N108" s="2">
        <v>91</v>
      </c>
      <c r="O108" s="2">
        <v>13</v>
      </c>
      <c r="P108" s="2">
        <v>2656</v>
      </c>
      <c r="Q108" s="2">
        <v>0</v>
      </c>
      <c r="R108" s="2" t="e">
        <f ca="1"/>
        <v>#NAME?</v>
      </c>
    </row>
    <row r="109" spans="1:18">
      <c r="A109" s="2">
        <v>37</v>
      </c>
      <c r="B109" s="2" t="s">
        <v>25</v>
      </c>
      <c r="C109" s="2" t="s">
        <v>19</v>
      </c>
      <c r="D109" s="2" t="s">
        <v>42</v>
      </c>
      <c r="E109" s="2">
        <v>18</v>
      </c>
      <c r="F109" s="2">
        <v>253</v>
      </c>
      <c r="G109" s="2">
        <v>15</v>
      </c>
      <c r="H109" s="2" t="s">
        <v>28</v>
      </c>
      <c r="I109" s="2">
        <v>2024</v>
      </c>
      <c r="J109" s="2">
        <v>7679</v>
      </c>
      <c r="K109" s="2" t="s">
        <v>36</v>
      </c>
      <c r="L109" s="2" t="s">
        <v>23</v>
      </c>
      <c r="M109" s="2" t="s">
        <v>30</v>
      </c>
      <c r="N109" s="2">
        <v>49</v>
      </c>
      <c r="O109" s="2">
        <v>13</v>
      </c>
      <c r="P109" s="2">
        <v>4554</v>
      </c>
      <c r="Q109" s="2">
        <v>683.1</v>
      </c>
      <c r="R109" s="2" t="e">
        <f ca="1"/>
        <v>#NAME?</v>
      </c>
    </row>
    <row r="110" spans="1:18">
      <c r="A110" s="2">
        <v>70</v>
      </c>
      <c r="B110" s="2" t="s">
        <v>25</v>
      </c>
      <c r="C110" s="2" t="s">
        <v>31</v>
      </c>
      <c r="D110" s="2" t="s">
        <v>20</v>
      </c>
      <c r="E110" s="2">
        <v>10</v>
      </c>
      <c r="F110" s="2">
        <v>949</v>
      </c>
      <c r="G110" s="2">
        <v>0</v>
      </c>
      <c r="H110" s="2" t="s">
        <v>21</v>
      </c>
      <c r="I110" s="2">
        <v>2023</v>
      </c>
      <c r="J110" s="2">
        <v>10475</v>
      </c>
      <c r="K110" s="2" t="s">
        <v>22</v>
      </c>
      <c r="L110" s="2" t="s">
        <v>23</v>
      </c>
      <c r="M110" s="2" t="s">
        <v>37</v>
      </c>
      <c r="N110" s="2">
        <v>16</v>
      </c>
      <c r="O110" s="2">
        <v>13</v>
      </c>
      <c r="P110" s="2">
        <v>9490</v>
      </c>
      <c r="Q110" s="2">
        <v>0</v>
      </c>
      <c r="R110" s="2" t="e">
        <f ca="1"/>
        <v>#NAME?</v>
      </c>
    </row>
    <row r="111" spans="1:18">
      <c r="A111" s="2">
        <v>84</v>
      </c>
      <c r="B111" s="2" t="s">
        <v>18</v>
      </c>
      <c r="C111" s="2" t="s">
        <v>26</v>
      </c>
      <c r="D111" s="2" t="s">
        <v>40</v>
      </c>
      <c r="E111" s="2">
        <v>1</v>
      </c>
      <c r="F111" s="2">
        <v>662</v>
      </c>
      <c r="G111" s="2">
        <v>10</v>
      </c>
      <c r="H111" s="2" t="s">
        <v>21</v>
      </c>
      <c r="I111" s="2">
        <v>2023</v>
      </c>
      <c r="J111" s="2">
        <v>5645</v>
      </c>
      <c r="K111" s="2" t="s">
        <v>36</v>
      </c>
      <c r="L111" s="2" t="s">
        <v>29</v>
      </c>
      <c r="M111" s="2" t="s">
        <v>37</v>
      </c>
      <c r="N111" s="2">
        <v>91</v>
      </c>
      <c r="O111" s="2">
        <v>13</v>
      </c>
      <c r="P111" s="2">
        <v>662</v>
      </c>
      <c r="Q111" s="2">
        <v>66.2</v>
      </c>
      <c r="R111" s="2" t="e">
        <f ca="1"/>
        <v>#NAME?</v>
      </c>
    </row>
    <row r="112" spans="1:18">
      <c r="A112" s="2">
        <v>146</v>
      </c>
      <c r="B112" s="2" t="s">
        <v>34</v>
      </c>
      <c r="C112" s="2" t="s">
        <v>19</v>
      </c>
      <c r="D112" s="2" t="s">
        <v>27</v>
      </c>
      <c r="E112" s="2">
        <v>1</v>
      </c>
      <c r="F112" s="2">
        <v>177</v>
      </c>
      <c r="G112" s="2">
        <v>5</v>
      </c>
      <c r="H112" s="2" t="s">
        <v>35</v>
      </c>
      <c r="I112" s="2">
        <v>2025</v>
      </c>
      <c r="J112" s="2">
        <v>6524</v>
      </c>
      <c r="K112" s="2" t="s">
        <v>36</v>
      </c>
      <c r="L112" s="2" t="s">
        <v>23</v>
      </c>
      <c r="M112" s="2" t="s">
        <v>24</v>
      </c>
      <c r="N112" s="2">
        <v>30</v>
      </c>
      <c r="O112" s="2">
        <v>13</v>
      </c>
      <c r="P112" s="2">
        <v>177</v>
      </c>
      <c r="Q112" s="2">
        <v>8.85</v>
      </c>
      <c r="R112" s="2" t="e">
        <f ca="1"/>
        <v>#NAME?</v>
      </c>
    </row>
    <row r="113" spans="1:18">
      <c r="A113" s="2">
        <v>28</v>
      </c>
      <c r="B113" s="2" t="s">
        <v>18</v>
      </c>
      <c r="C113" s="2" t="s">
        <v>39</v>
      </c>
      <c r="D113" s="2" t="s">
        <v>20</v>
      </c>
      <c r="E113" s="2">
        <v>7</v>
      </c>
      <c r="F113" s="2">
        <v>548</v>
      </c>
      <c r="G113" s="2">
        <v>15</v>
      </c>
      <c r="H113" s="2" t="s">
        <v>21</v>
      </c>
      <c r="I113" s="2">
        <v>2023</v>
      </c>
      <c r="J113" s="2">
        <v>12083</v>
      </c>
      <c r="K113" s="2" t="s">
        <v>22</v>
      </c>
      <c r="L113" s="2" t="s">
        <v>29</v>
      </c>
      <c r="M113" s="2" t="s">
        <v>30</v>
      </c>
      <c r="N113" s="2">
        <v>55</v>
      </c>
      <c r="O113" s="2">
        <v>11</v>
      </c>
      <c r="P113" s="2">
        <v>3836</v>
      </c>
      <c r="Q113" s="2">
        <v>575.4</v>
      </c>
      <c r="R113" s="2" t="e">
        <f ca="1"/>
        <v>#NAME?</v>
      </c>
    </row>
    <row r="114" spans="1:18">
      <c r="A114" s="2">
        <v>42</v>
      </c>
      <c r="B114" s="2" t="s">
        <v>34</v>
      </c>
      <c r="C114" s="2" t="s">
        <v>31</v>
      </c>
      <c r="D114" s="2" t="s">
        <v>20</v>
      </c>
      <c r="E114" s="2">
        <v>12</v>
      </c>
      <c r="F114" s="2">
        <v>870</v>
      </c>
      <c r="G114" s="2">
        <v>10</v>
      </c>
      <c r="H114" s="2" t="s">
        <v>35</v>
      </c>
      <c r="I114" s="2">
        <v>2025</v>
      </c>
      <c r="J114" s="2">
        <v>7768</v>
      </c>
      <c r="K114" s="2" t="s">
        <v>22</v>
      </c>
      <c r="L114" s="2" t="s">
        <v>33</v>
      </c>
      <c r="M114" s="2" t="s">
        <v>24</v>
      </c>
      <c r="N114" s="2">
        <v>39</v>
      </c>
      <c r="O114" s="2">
        <v>11</v>
      </c>
      <c r="P114" s="2">
        <v>10440</v>
      </c>
      <c r="Q114" s="2">
        <v>1044</v>
      </c>
      <c r="R114" s="2" t="e">
        <f ca="1"/>
        <v>#NAME?</v>
      </c>
    </row>
    <row r="115" spans="1:18">
      <c r="A115" s="2">
        <v>50</v>
      </c>
      <c r="B115" s="2" t="s">
        <v>18</v>
      </c>
      <c r="C115" s="2" t="s">
        <v>31</v>
      </c>
      <c r="D115" s="2" t="s">
        <v>20</v>
      </c>
      <c r="E115" s="2">
        <v>9</v>
      </c>
      <c r="F115" s="2">
        <v>862</v>
      </c>
      <c r="G115" s="2">
        <v>5</v>
      </c>
      <c r="H115" s="2" t="s">
        <v>28</v>
      </c>
      <c r="I115" s="2">
        <v>2025</v>
      </c>
      <c r="J115" s="2">
        <v>13428</v>
      </c>
      <c r="K115" s="2" t="s">
        <v>36</v>
      </c>
      <c r="L115" s="2" t="s">
        <v>23</v>
      </c>
      <c r="M115" s="2" t="s">
        <v>30</v>
      </c>
      <c r="N115" s="2">
        <v>55</v>
      </c>
      <c r="O115" s="2">
        <v>11</v>
      </c>
      <c r="P115" s="2">
        <v>7758</v>
      </c>
      <c r="Q115" s="2">
        <v>387.9</v>
      </c>
      <c r="R115" s="2" t="e">
        <f ca="1"/>
        <v>#NAME?</v>
      </c>
    </row>
    <row r="116" spans="1:18">
      <c r="A116" s="2">
        <v>58</v>
      </c>
      <c r="B116" s="2" t="s">
        <v>25</v>
      </c>
      <c r="C116" s="2" t="s">
        <v>26</v>
      </c>
      <c r="D116" s="2" t="s">
        <v>42</v>
      </c>
      <c r="E116" s="2">
        <v>16</v>
      </c>
      <c r="F116" s="2">
        <v>952</v>
      </c>
      <c r="G116" s="2">
        <v>15</v>
      </c>
      <c r="H116" s="2" t="s">
        <v>28</v>
      </c>
      <c r="I116" s="2">
        <v>2024</v>
      </c>
      <c r="J116" s="2">
        <v>11809</v>
      </c>
      <c r="K116" s="2" t="s">
        <v>36</v>
      </c>
      <c r="L116" s="2" t="s">
        <v>29</v>
      </c>
      <c r="M116" s="2" t="s">
        <v>37</v>
      </c>
      <c r="N116" s="2">
        <v>18</v>
      </c>
      <c r="O116" s="2">
        <v>11</v>
      </c>
      <c r="P116" s="2">
        <v>15232</v>
      </c>
      <c r="Q116" s="2">
        <v>2284.8000000000002</v>
      </c>
      <c r="R116" s="2" t="e">
        <f ca="1"/>
        <v>#NAME?</v>
      </c>
    </row>
    <row r="117" spans="1:18">
      <c r="A117" s="2">
        <v>85</v>
      </c>
      <c r="B117" s="2" t="s">
        <v>34</v>
      </c>
      <c r="C117" s="2" t="s">
        <v>19</v>
      </c>
      <c r="D117" s="2" t="s">
        <v>40</v>
      </c>
      <c r="E117" s="2">
        <v>6</v>
      </c>
      <c r="F117" s="2">
        <v>180</v>
      </c>
      <c r="G117" s="2">
        <v>15</v>
      </c>
      <c r="H117" s="2" t="s">
        <v>35</v>
      </c>
      <c r="I117" s="2">
        <v>2023</v>
      </c>
      <c r="J117" s="2">
        <v>18018</v>
      </c>
      <c r="K117" s="2" t="s">
        <v>22</v>
      </c>
      <c r="L117" s="2" t="s">
        <v>29</v>
      </c>
      <c r="M117" s="2" t="s">
        <v>37</v>
      </c>
      <c r="N117" s="2">
        <v>21</v>
      </c>
      <c r="O117" s="2">
        <v>11</v>
      </c>
      <c r="P117" s="2">
        <v>1080</v>
      </c>
      <c r="Q117" s="2">
        <v>162</v>
      </c>
      <c r="R117" s="2" t="e">
        <f ca="1"/>
        <v>#NAME?</v>
      </c>
    </row>
    <row r="118" spans="1:18">
      <c r="A118" s="2">
        <v>135</v>
      </c>
      <c r="B118" s="2" t="s">
        <v>38</v>
      </c>
      <c r="C118" s="2" t="s">
        <v>19</v>
      </c>
      <c r="D118" s="2" t="s">
        <v>27</v>
      </c>
      <c r="E118" s="2">
        <v>18</v>
      </c>
      <c r="F118" s="2">
        <v>928</v>
      </c>
      <c r="G118" s="2">
        <v>15</v>
      </c>
      <c r="H118" s="2" t="s">
        <v>41</v>
      </c>
      <c r="I118" s="2">
        <v>2025</v>
      </c>
      <c r="J118" s="2">
        <v>13942</v>
      </c>
      <c r="K118" s="2" t="s">
        <v>36</v>
      </c>
      <c r="L118" s="2" t="s">
        <v>29</v>
      </c>
      <c r="M118" s="2" t="s">
        <v>37</v>
      </c>
      <c r="N118" s="2">
        <v>88</v>
      </c>
      <c r="O118" s="2">
        <v>11</v>
      </c>
      <c r="P118" s="2">
        <v>16704</v>
      </c>
      <c r="Q118" s="2">
        <v>2505.6</v>
      </c>
      <c r="R118" s="2" t="e">
        <f ca="1"/>
        <v>#NAME?</v>
      </c>
    </row>
    <row r="119" spans="1:18">
      <c r="A119" s="2">
        <v>34</v>
      </c>
      <c r="B119" s="2" t="s">
        <v>38</v>
      </c>
      <c r="C119" s="2" t="s">
        <v>31</v>
      </c>
      <c r="D119" s="2" t="s">
        <v>27</v>
      </c>
      <c r="E119" s="2">
        <v>3</v>
      </c>
      <c r="F119" s="2">
        <v>194</v>
      </c>
      <c r="G119" s="2">
        <v>5</v>
      </c>
      <c r="H119" s="2" t="s">
        <v>41</v>
      </c>
      <c r="I119" s="2">
        <v>2024</v>
      </c>
      <c r="J119" s="2">
        <v>18591</v>
      </c>
      <c r="K119" s="2" t="s">
        <v>36</v>
      </c>
      <c r="L119" s="2" t="s">
        <v>23</v>
      </c>
      <c r="M119" s="2" t="s">
        <v>37</v>
      </c>
      <c r="N119" s="2">
        <v>29</v>
      </c>
      <c r="O119" s="2">
        <v>10</v>
      </c>
      <c r="P119" s="2">
        <v>582</v>
      </c>
      <c r="Q119" s="2">
        <v>29.1</v>
      </c>
      <c r="R119" s="2" t="e">
        <f ca="1"/>
        <v>#NAME?</v>
      </c>
    </row>
    <row r="120" spans="1:18">
      <c r="A120" s="2">
        <v>35</v>
      </c>
      <c r="B120" s="2" t="s">
        <v>18</v>
      </c>
      <c r="C120" s="2" t="s">
        <v>19</v>
      </c>
      <c r="D120" s="2" t="s">
        <v>27</v>
      </c>
      <c r="E120" s="2">
        <v>11</v>
      </c>
      <c r="F120" s="2">
        <v>171</v>
      </c>
      <c r="G120" s="2">
        <v>5</v>
      </c>
      <c r="H120" s="2" t="s">
        <v>41</v>
      </c>
      <c r="I120" s="2">
        <v>2025</v>
      </c>
      <c r="J120" s="2">
        <v>17880</v>
      </c>
      <c r="K120" s="2" t="s">
        <v>36</v>
      </c>
      <c r="L120" s="2" t="s">
        <v>33</v>
      </c>
      <c r="M120" s="2" t="s">
        <v>30</v>
      </c>
      <c r="N120" s="2">
        <v>42</v>
      </c>
      <c r="O120" s="2">
        <v>9</v>
      </c>
      <c r="P120" s="2">
        <v>1881</v>
      </c>
      <c r="Q120" s="2">
        <v>94.05</v>
      </c>
      <c r="R120" s="2" t="e">
        <f ca="1"/>
        <v>#NAME?</v>
      </c>
    </row>
    <row r="121" spans="1:18">
      <c r="A121" s="2">
        <v>39</v>
      </c>
      <c r="B121" s="2" t="s">
        <v>38</v>
      </c>
      <c r="C121" s="2" t="s">
        <v>39</v>
      </c>
      <c r="D121" s="2" t="s">
        <v>20</v>
      </c>
      <c r="E121" s="2">
        <v>12</v>
      </c>
      <c r="F121" s="2">
        <v>773</v>
      </c>
      <c r="G121" s="2">
        <v>10</v>
      </c>
      <c r="H121" s="2" t="s">
        <v>41</v>
      </c>
      <c r="I121" s="2">
        <v>2024</v>
      </c>
      <c r="J121" s="2">
        <v>13173</v>
      </c>
      <c r="K121" s="2" t="s">
        <v>22</v>
      </c>
      <c r="L121" s="2" t="s">
        <v>23</v>
      </c>
      <c r="M121" s="2" t="s">
        <v>37</v>
      </c>
      <c r="N121" s="2">
        <v>11</v>
      </c>
      <c r="O121" s="2">
        <v>9</v>
      </c>
      <c r="P121" s="2">
        <v>9276</v>
      </c>
      <c r="Q121" s="2">
        <v>927.6</v>
      </c>
      <c r="R121" s="2" t="e">
        <f ca="1"/>
        <v>#NAME?</v>
      </c>
    </row>
    <row r="122" spans="1:18">
      <c r="A122" s="2">
        <v>41</v>
      </c>
      <c r="B122" s="2" t="s">
        <v>43</v>
      </c>
      <c r="C122" s="2" t="s">
        <v>26</v>
      </c>
      <c r="D122" s="2" t="s">
        <v>27</v>
      </c>
      <c r="E122" s="2">
        <v>10</v>
      </c>
      <c r="F122" s="2">
        <v>217</v>
      </c>
      <c r="G122" s="2">
        <v>10</v>
      </c>
      <c r="H122" s="2" t="s">
        <v>35</v>
      </c>
      <c r="I122" s="2">
        <v>2024</v>
      </c>
      <c r="J122" s="2">
        <v>9831</v>
      </c>
      <c r="K122" s="2" t="s">
        <v>22</v>
      </c>
      <c r="L122" s="2" t="s">
        <v>29</v>
      </c>
      <c r="M122" s="2" t="s">
        <v>24</v>
      </c>
      <c r="N122" s="2">
        <v>86</v>
      </c>
      <c r="O122" s="2">
        <v>9</v>
      </c>
      <c r="P122" s="2">
        <v>2170</v>
      </c>
      <c r="Q122" s="2">
        <v>217</v>
      </c>
      <c r="R122" s="2" t="e">
        <f ca="1"/>
        <v>#NAME?</v>
      </c>
    </row>
    <row r="123" spans="1:18">
      <c r="A123" s="2">
        <v>125</v>
      </c>
      <c r="B123" s="2" t="s">
        <v>25</v>
      </c>
      <c r="C123" s="2" t="s">
        <v>39</v>
      </c>
      <c r="D123" s="2" t="s">
        <v>27</v>
      </c>
      <c r="E123" s="2">
        <v>13</v>
      </c>
      <c r="F123" s="2">
        <v>771</v>
      </c>
      <c r="G123" s="2">
        <v>10</v>
      </c>
      <c r="H123" s="2" t="s">
        <v>35</v>
      </c>
      <c r="I123" s="2">
        <v>2023</v>
      </c>
      <c r="J123" s="2">
        <v>9150</v>
      </c>
      <c r="K123" s="2" t="s">
        <v>22</v>
      </c>
      <c r="L123" s="2" t="s">
        <v>23</v>
      </c>
      <c r="M123" s="2" t="s">
        <v>24</v>
      </c>
      <c r="N123" s="2">
        <v>46</v>
      </c>
      <c r="O123" s="2">
        <v>9</v>
      </c>
      <c r="P123" s="2">
        <v>10023</v>
      </c>
      <c r="Q123" s="2">
        <v>1002.3</v>
      </c>
      <c r="R123" s="2" t="e">
        <f ca="1"/>
        <v>#NAME?</v>
      </c>
    </row>
    <row r="124" spans="1:18">
      <c r="A124" s="2">
        <v>72</v>
      </c>
      <c r="B124" s="2" t="s">
        <v>18</v>
      </c>
      <c r="C124" s="2" t="s">
        <v>39</v>
      </c>
      <c r="D124" s="2" t="s">
        <v>27</v>
      </c>
      <c r="E124" s="2">
        <v>7</v>
      </c>
      <c r="F124" s="2">
        <v>434</v>
      </c>
      <c r="G124" s="2">
        <v>0</v>
      </c>
      <c r="H124" s="2" t="s">
        <v>32</v>
      </c>
      <c r="I124" s="2">
        <v>2025</v>
      </c>
      <c r="J124" s="2">
        <v>15273</v>
      </c>
      <c r="K124" s="2" t="s">
        <v>22</v>
      </c>
      <c r="L124" s="2" t="s">
        <v>29</v>
      </c>
      <c r="M124" s="2" t="s">
        <v>30</v>
      </c>
      <c r="N124" s="2">
        <v>93</v>
      </c>
      <c r="O124" s="2">
        <v>8</v>
      </c>
      <c r="P124" s="2">
        <v>3038</v>
      </c>
      <c r="Q124" s="2">
        <v>0</v>
      </c>
      <c r="R124" s="2" t="e">
        <f ca="1"/>
        <v>#NAME?</v>
      </c>
    </row>
    <row r="125" spans="1:18">
      <c r="A125" s="2">
        <v>48</v>
      </c>
      <c r="B125" s="2" t="s">
        <v>43</v>
      </c>
      <c r="C125" s="2" t="s">
        <v>31</v>
      </c>
      <c r="D125" s="2" t="s">
        <v>42</v>
      </c>
      <c r="E125" s="2">
        <v>8</v>
      </c>
      <c r="F125" s="2">
        <v>488</v>
      </c>
      <c r="G125" s="2">
        <v>5</v>
      </c>
      <c r="H125" s="2" t="s">
        <v>35</v>
      </c>
      <c r="I125" s="2">
        <v>2024</v>
      </c>
      <c r="J125" s="2">
        <v>7599</v>
      </c>
      <c r="K125" s="2" t="s">
        <v>36</v>
      </c>
      <c r="L125" s="2" t="s">
        <v>33</v>
      </c>
      <c r="M125" s="2" t="s">
        <v>24</v>
      </c>
      <c r="N125" s="2">
        <v>47</v>
      </c>
      <c r="O125" s="2">
        <v>7</v>
      </c>
      <c r="P125" s="2">
        <v>3904</v>
      </c>
      <c r="Q125" s="2">
        <v>195.2</v>
      </c>
      <c r="R125" s="2" t="e">
        <f ca="1"/>
        <v>#NAME?</v>
      </c>
    </row>
    <row r="126" spans="1:18">
      <c r="A126" s="2">
        <v>109</v>
      </c>
      <c r="B126" s="2" t="s">
        <v>25</v>
      </c>
      <c r="C126" s="2" t="s">
        <v>39</v>
      </c>
      <c r="D126" s="2" t="s">
        <v>20</v>
      </c>
      <c r="E126" s="2">
        <v>16</v>
      </c>
      <c r="F126" s="2">
        <v>762</v>
      </c>
      <c r="G126" s="2">
        <v>5</v>
      </c>
      <c r="H126" s="2" t="s">
        <v>32</v>
      </c>
      <c r="I126" s="2">
        <v>2025</v>
      </c>
      <c r="J126" s="2">
        <v>16555</v>
      </c>
      <c r="K126" s="2" t="s">
        <v>22</v>
      </c>
      <c r="L126" s="2" t="s">
        <v>23</v>
      </c>
      <c r="M126" s="2" t="s">
        <v>24</v>
      </c>
      <c r="N126" s="2">
        <v>37</v>
      </c>
      <c r="O126" s="2">
        <v>7</v>
      </c>
      <c r="P126" s="2">
        <v>12192</v>
      </c>
      <c r="Q126" s="2">
        <v>609.6</v>
      </c>
      <c r="R126" s="2" t="e">
        <f ca="1"/>
        <v>#NAME?</v>
      </c>
    </row>
    <row r="127" spans="1:18">
      <c r="A127" s="2">
        <v>113</v>
      </c>
      <c r="B127" s="2" t="s">
        <v>18</v>
      </c>
      <c r="C127" s="2" t="s">
        <v>31</v>
      </c>
      <c r="D127" s="2" t="s">
        <v>42</v>
      </c>
      <c r="E127" s="2">
        <v>8</v>
      </c>
      <c r="F127" s="2">
        <v>473</v>
      </c>
      <c r="G127" s="2">
        <v>15</v>
      </c>
      <c r="H127" s="2" t="s">
        <v>35</v>
      </c>
      <c r="I127" s="2">
        <v>2025</v>
      </c>
      <c r="J127" s="2">
        <v>13340</v>
      </c>
      <c r="K127" s="2" t="s">
        <v>22</v>
      </c>
      <c r="L127" s="2" t="s">
        <v>33</v>
      </c>
      <c r="M127" s="2" t="s">
        <v>30</v>
      </c>
      <c r="N127" s="2">
        <v>63</v>
      </c>
      <c r="O127" s="2">
        <v>7</v>
      </c>
      <c r="P127" s="2">
        <v>3784</v>
      </c>
      <c r="Q127" s="2">
        <v>567.6</v>
      </c>
      <c r="R127" s="2" t="e">
        <f ca="1"/>
        <v>#NAME?</v>
      </c>
    </row>
    <row r="128" spans="1:18">
      <c r="A128" s="2">
        <v>131</v>
      </c>
      <c r="B128" s="2" t="s">
        <v>34</v>
      </c>
      <c r="C128" s="2" t="s">
        <v>19</v>
      </c>
      <c r="D128" s="2" t="s">
        <v>27</v>
      </c>
      <c r="E128" s="2">
        <v>5</v>
      </c>
      <c r="F128" s="2">
        <v>104</v>
      </c>
      <c r="G128" s="2">
        <v>10</v>
      </c>
      <c r="H128" s="2" t="s">
        <v>21</v>
      </c>
      <c r="I128" s="2">
        <v>2025</v>
      </c>
      <c r="J128" s="2">
        <v>12479</v>
      </c>
      <c r="K128" s="2" t="s">
        <v>22</v>
      </c>
      <c r="L128" s="2" t="s">
        <v>29</v>
      </c>
      <c r="M128" s="2" t="s">
        <v>37</v>
      </c>
      <c r="N128" s="2">
        <v>58</v>
      </c>
      <c r="O128" s="2">
        <v>7</v>
      </c>
      <c r="P128" s="2">
        <v>520</v>
      </c>
      <c r="Q128" s="2">
        <v>52</v>
      </c>
      <c r="R128" s="2" t="e">
        <f ca="1"/>
        <v>#NAME?</v>
      </c>
    </row>
    <row r="129" spans="1:18">
      <c r="A129" s="2">
        <v>137</v>
      </c>
      <c r="B129" s="2" t="s">
        <v>34</v>
      </c>
      <c r="C129" s="2" t="s">
        <v>31</v>
      </c>
      <c r="D129" s="2" t="s">
        <v>40</v>
      </c>
      <c r="E129" s="2">
        <v>5</v>
      </c>
      <c r="F129" s="2">
        <v>504</v>
      </c>
      <c r="G129" s="2">
        <v>15</v>
      </c>
      <c r="H129" s="2" t="s">
        <v>28</v>
      </c>
      <c r="I129" s="2">
        <v>2024</v>
      </c>
      <c r="J129" s="2">
        <v>17112</v>
      </c>
      <c r="K129" s="2" t="s">
        <v>22</v>
      </c>
      <c r="L129" s="2" t="s">
        <v>23</v>
      </c>
      <c r="M129" s="2" t="s">
        <v>37</v>
      </c>
      <c r="N129" s="2">
        <v>45</v>
      </c>
      <c r="O129" s="2">
        <v>7</v>
      </c>
      <c r="P129" s="2">
        <v>2520</v>
      </c>
      <c r="Q129" s="2">
        <v>378</v>
      </c>
      <c r="R129" s="2" t="e">
        <f ca="1"/>
        <v>#NAME?</v>
      </c>
    </row>
    <row r="130" spans="1:18">
      <c r="A130" s="2">
        <v>18</v>
      </c>
      <c r="B130" s="2" t="s">
        <v>18</v>
      </c>
      <c r="C130" s="2" t="s">
        <v>26</v>
      </c>
      <c r="D130" s="2" t="s">
        <v>27</v>
      </c>
      <c r="E130" s="2">
        <v>7</v>
      </c>
      <c r="F130" s="2">
        <v>184</v>
      </c>
      <c r="G130" s="2">
        <v>10</v>
      </c>
      <c r="H130" s="2" t="s">
        <v>35</v>
      </c>
      <c r="I130" s="2">
        <v>2025</v>
      </c>
      <c r="J130" s="2">
        <v>16382</v>
      </c>
      <c r="K130" s="2" t="s">
        <v>36</v>
      </c>
      <c r="L130" s="2" t="s">
        <v>33</v>
      </c>
      <c r="M130" s="2" t="s">
        <v>24</v>
      </c>
      <c r="N130" s="2">
        <v>42</v>
      </c>
      <c r="O130" s="2">
        <v>5</v>
      </c>
      <c r="P130" s="2">
        <v>1288</v>
      </c>
      <c r="Q130" s="2">
        <v>128.80000000000001</v>
      </c>
      <c r="R130" s="2" t="e">
        <f ca="1"/>
        <v>#NAME?</v>
      </c>
    </row>
    <row r="131" spans="1:18">
      <c r="A131" s="2">
        <v>66</v>
      </c>
      <c r="B131" s="2" t="s">
        <v>18</v>
      </c>
      <c r="C131" s="2" t="s">
        <v>39</v>
      </c>
      <c r="D131" s="2" t="s">
        <v>27</v>
      </c>
      <c r="E131" s="2">
        <v>6</v>
      </c>
      <c r="F131" s="2">
        <v>837</v>
      </c>
      <c r="G131" s="2">
        <v>5</v>
      </c>
      <c r="H131" s="2" t="s">
        <v>41</v>
      </c>
      <c r="I131" s="2">
        <v>2023</v>
      </c>
      <c r="J131" s="2">
        <v>11981</v>
      </c>
      <c r="K131" s="2" t="s">
        <v>36</v>
      </c>
      <c r="L131" s="2" t="s">
        <v>23</v>
      </c>
      <c r="M131" s="2" t="s">
        <v>24</v>
      </c>
      <c r="N131" s="2">
        <v>59</v>
      </c>
      <c r="O131" s="2">
        <v>5</v>
      </c>
      <c r="P131" s="2">
        <v>5022</v>
      </c>
      <c r="Q131" s="2">
        <v>251.1</v>
      </c>
      <c r="R131" s="2" t="e">
        <f ca="1"/>
        <v>#NAME?</v>
      </c>
    </row>
    <row r="132" spans="1:18">
      <c r="A132" s="2">
        <v>79</v>
      </c>
      <c r="B132" s="2" t="s">
        <v>18</v>
      </c>
      <c r="C132" s="2" t="s">
        <v>31</v>
      </c>
      <c r="D132" s="2" t="s">
        <v>40</v>
      </c>
      <c r="E132" s="2">
        <v>7</v>
      </c>
      <c r="F132" s="2">
        <v>580</v>
      </c>
      <c r="G132" s="2">
        <v>10</v>
      </c>
      <c r="H132" s="2" t="s">
        <v>32</v>
      </c>
      <c r="I132" s="2">
        <v>2025</v>
      </c>
      <c r="J132" s="2">
        <v>13041</v>
      </c>
      <c r="K132" s="2" t="s">
        <v>22</v>
      </c>
      <c r="L132" s="2" t="s">
        <v>33</v>
      </c>
      <c r="M132" s="2" t="s">
        <v>24</v>
      </c>
      <c r="N132" s="2">
        <v>12</v>
      </c>
      <c r="O132" s="2">
        <v>5</v>
      </c>
      <c r="P132" s="2">
        <v>4060</v>
      </c>
      <c r="Q132" s="2">
        <v>406</v>
      </c>
      <c r="R132" s="2" t="e">
        <f ca="1"/>
        <v>#NAME?</v>
      </c>
    </row>
    <row r="133" spans="1:18">
      <c r="A133" s="2">
        <v>7</v>
      </c>
      <c r="B133" s="2" t="s">
        <v>25</v>
      </c>
      <c r="C133" s="2" t="s">
        <v>39</v>
      </c>
      <c r="D133" s="2" t="s">
        <v>20</v>
      </c>
      <c r="E133" s="2">
        <v>17</v>
      </c>
      <c r="F133" s="2">
        <v>744</v>
      </c>
      <c r="G133" s="2">
        <v>5</v>
      </c>
      <c r="H133" s="2" t="s">
        <v>35</v>
      </c>
      <c r="I133" s="2">
        <v>2024</v>
      </c>
      <c r="J133" s="2">
        <v>6308</v>
      </c>
      <c r="K133" s="2" t="s">
        <v>22</v>
      </c>
      <c r="L133" s="2" t="s">
        <v>23</v>
      </c>
      <c r="M133" s="2" t="s">
        <v>30</v>
      </c>
      <c r="N133" s="2">
        <v>90</v>
      </c>
      <c r="O133" s="2">
        <v>4</v>
      </c>
      <c r="P133" s="2">
        <v>12648</v>
      </c>
      <c r="Q133" s="2">
        <v>632.4</v>
      </c>
      <c r="R133" s="2" t="e">
        <f ca="1"/>
        <v>#NAME?</v>
      </c>
    </row>
    <row r="134" spans="1:18">
      <c r="A134" s="2">
        <v>25</v>
      </c>
      <c r="B134" s="2" t="s">
        <v>18</v>
      </c>
      <c r="C134" s="2" t="s">
        <v>19</v>
      </c>
      <c r="D134" s="2" t="s">
        <v>27</v>
      </c>
      <c r="E134" s="2">
        <v>12</v>
      </c>
      <c r="F134" s="2">
        <v>816</v>
      </c>
      <c r="G134" s="2">
        <v>5</v>
      </c>
      <c r="H134" s="2" t="s">
        <v>32</v>
      </c>
      <c r="I134" s="2">
        <v>2023</v>
      </c>
      <c r="J134" s="2">
        <v>19045</v>
      </c>
      <c r="K134" s="2" t="s">
        <v>22</v>
      </c>
      <c r="L134" s="2" t="s">
        <v>29</v>
      </c>
      <c r="M134" s="2" t="s">
        <v>24</v>
      </c>
      <c r="N134" s="2">
        <v>50</v>
      </c>
      <c r="O134" s="2">
        <v>4</v>
      </c>
      <c r="P134" s="2">
        <v>9792</v>
      </c>
      <c r="Q134" s="2">
        <v>489.6</v>
      </c>
      <c r="R134" s="2" t="e">
        <f ca="1"/>
        <v>#NAME?</v>
      </c>
    </row>
    <row r="135" spans="1:18">
      <c r="A135" s="2">
        <v>46</v>
      </c>
      <c r="B135" s="2" t="s">
        <v>38</v>
      </c>
      <c r="C135" s="2" t="s">
        <v>26</v>
      </c>
      <c r="D135" s="2" t="s">
        <v>40</v>
      </c>
      <c r="E135" s="2">
        <v>14</v>
      </c>
      <c r="F135" s="2">
        <v>153</v>
      </c>
      <c r="G135" s="2">
        <v>15</v>
      </c>
      <c r="H135" s="2" t="s">
        <v>41</v>
      </c>
      <c r="I135" s="2">
        <v>2025</v>
      </c>
      <c r="J135" s="2">
        <v>7573</v>
      </c>
      <c r="K135" s="2" t="s">
        <v>36</v>
      </c>
      <c r="L135" s="2" t="s">
        <v>29</v>
      </c>
      <c r="M135" s="2" t="s">
        <v>24</v>
      </c>
      <c r="N135" s="2">
        <v>31</v>
      </c>
      <c r="O135" s="2">
        <v>4</v>
      </c>
      <c r="P135" s="2">
        <v>2142</v>
      </c>
      <c r="Q135" s="2">
        <v>321.3</v>
      </c>
      <c r="R135" s="2" t="e">
        <f ca="1"/>
        <v>#NAME?</v>
      </c>
    </row>
    <row r="136" spans="1:18">
      <c r="A136" s="2">
        <v>81</v>
      </c>
      <c r="B136" s="2" t="s">
        <v>34</v>
      </c>
      <c r="C136" s="2" t="s">
        <v>19</v>
      </c>
      <c r="D136" s="2" t="s">
        <v>20</v>
      </c>
      <c r="E136" s="2">
        <v>3</v>
      </c>
      <c r="F136" s="2">
        <v>641</v>
      </c>
      <c r="G136" s="2">
        <v>10</v>
      </c>
      <c r="H136" s="2" t="s">
        <v>28</v>
      </c>
      <c r="I136" s="2">
        <v>2024</v>
      </c>
      <c r="J136" s="2">
        <v>17244</v>
      </c>
      <c r="K136" s="2" t="s">
        <v>36</v>
      </c>
      <c r="L136" s="2" t="s">
        <v>23</v>
      </c>
      <c r="M136" s="2" t="s">
        <v>24</v>
      </c>
      <c r="N136" s="2">
        <v>69</v>
      </c>
      <c r="O136" s="2">
        <v>4</v>
      </c>
      <c r="P136" s="2">
        <v>1923</v>
      </c>
      <c r="Q136" s="2">
        <v>192.3</v>
      </c>
      <c r="R136" s="2" t="e">
        <f ca="1"/>
        <v>#NAME?</v>
      </c>
    </row>
    <row r="137" spans="1:18">
      <c r="A137" s="2">
        <v>117</v>
      </c>
      <c r="B137" s="2" t="s">
        <v>34</v>
      </c>
      <c r="C137" s="2" t="s">
        <v>39</v>
      </c>
      <c r="D137" s="2" t="s">
        <v>40</v>
      </c>
      <c r="E137" s="2">
        <v>5</v>
      </c>
      <c r="F137" s="2">
        <v>999</v>
      </c>
      <c r="G137" s="2">
        <v>5</v>
      </c>
      <c r="H137" s="2" t="s">
        <v>28</v>
      </c>
      <c r="I137" s="2">
        <v>2023</v>
      </c>
      <c r="J137" s="2">
        <v>12679</v>
      </c>
      <c r="K137" s="2" t="s">
        <v>36</v>
      </c>
      <c r="L137" s="2" t="s">
        <v>29</v>
      </c>
      <c r="M137" s="2" t="s">
        <v>24</v>
      </c>
      <c r="N137" s="2">
        <v>85</v>
      </c>
      <c r="O137" s="2">
        <v>4</v>
      </c>
      <c r="P137" s="2">
        <v>4995</v>
      </c>
      <c r="Q137" s="2">
        <v>249.75</v>
      </c>
      <c r="R137" s="2" t="e">
        <f ca="1"/>
        <v>#NAME?</v>
      </c>
    </row>
    <row r="138" spans="1:18">
      <c r="A138" s="2">
        <v>148</v>
      </c>
      <c r="B138" s="2" t="s">
        <v>38</v>
      </c>
      <c r="C138" s="2" t="s">
        <v>19</v>
      </c>
      <c r="D138" s="2" t="s">
        <v>42</v>
      </c>
      <c r="E138" s="2">
        <v>9</v>
      </c>
      <c r="F138" s="2">
        <v>912</v>
      </c>
      <c r="G138" s="2">
        <v>5</v>
      </c>
      <c r="H138" s="2" t="s">
        <v>41</v>
      </c>
      <c r="I138" s="2">
        <v>2025</v>
      </c>
      <c r="J138" s="2">
        <v>7343</v>
      </c>
      <c r="K138" s="2" t="s">
        <v>36</v>
      </c>
      <c r="L138" s="2" t="s">
        <v>23</v>
      </c>
      <c r="M138" s="2" t="s">
        <v>30</v>
      </c>
      <c r="N138" s="2">
        <v>35</v>
      </c>
      <c r="O138" s="2">
        <v>4</v>
      </c>
      <c r="P138" s="2">
        <v>8208</v>
      </c>
      <c r="Q138" s="2">
        <v>410.4</v>
      </c>
      <c r="R138" s="2" t="e">
        <f ca="1"/>
        <v>#NAME?</v>
      </c>
    </row>
    <row r="139" spans="1:18">
      <c r="A139" s="2">
        <v>140</v>
      </c>
      <c r="B139" s="2" t="s">
        <v>18</v>
      </c>
      <c r="C139" s="2" t="s">
        <v>26</v>
      </c>
      <c r="D139" s="2" t="s">
        <v>27</v>
      </c>
      <c r="E139" s="2">
        <v>18</v>
      </c>
      <c r="F139" s="2">
        <v>744</v>
      </c>
      <c r="G139" s="2">
        <v>5</v>
      </c>
      <c r="H139" s="2" t="s">
        <v>35</v>
      </c>
      <c r="I139" s="2">
        <v>2024</v>
      </c>
      <c r="J139" s="2">
        <v>17652</v>
      </c>
      <c r="K139" s="2" t="s">
        <v>36</v>
      </c>
      <c r="L139" s="2" t="s">
        <v>23</v>
      </c>
      <c r="M139" s="2" t="s">
        <v>30</v>
      </c>
      <c r="N139" s="2">
        <v>51</v>
      </c>
      <c r="O139" s="2">
        <v>3</v>
      </c>
      <c r="P139" s="2">
        <v>13392</v>
      </c>
      <c r="Q139" s="2">
        <v>669.6</v>
      </c>
      <c r="R139" s="2" t="e">
        <f ca="1"/>
        <v>#NAME?</v>
      </c>
    </row>
    <row r="140" spans="1:18">
      <c r="A140" s="2">
        <v>36</v>
      </c>
      <c r="B140" s="2" t="s">
        <v>18</v>
      </c>
      <c r="C140" s="2" t="s">
        <v>19</v>
      </c>
      <c r="D140" s="2" t="s">
        <v>42</v>
      </c>
      <c r="E140" s="2">
        <v>11</v>
      </c>
      <c r="F140" s="2">
        <v>650</v>
      </c>
      <c r="G140" s="2">
        <v>10</v>
      </c>
      <c r="H140" s="2" t="s">
        <v>41</v>
      </c>
      <c r="I140" s="2">
        <v>2024</v>
      </c>
      <c r="J140" s="2">
        <v>15953</v>
      </c>
      <c r="K140" s="2" t="s">
        <v>22</v>
      </c>
      <c r="L140" s="2" t="s">
        <v>23</v>
      </c>
      <c r="M140" s="2" t="s">
        <v>24</v>
      </c>
      <c r="N140" s="2">
        <v>83</v>
      </c>
      <c r="O140" s="2">
        <v>2</v>
      </c>
      <c r="P140" s="2">
        <v>7150</v>
      </c>
      <c r="Q140" s="2">
        <v>715</v>
      </c>
      <c r="R140" s="2" t="e">
        <f ca="1"/>
        <v>#NAME?</v>
      </c>
    </row>
    <row r="141" spans="1:18">
      <c r="A141" s="2">
        <v>5</v>
      </c>
      <c r="B141" s="2" t="s">
        <v>38</v>
      </c>
      <c r="C141" s="2" t="s">
        <v>39</v>
      </c>
      <c r="D141" s="2" t="s">
        <v>20</v>
      </c>
      <c r="E141" s="2">
        <v>9</v>
      </c>
      <c r="F141" s="2">
        <v>808</v>
      </c>
      <c r="G141" s="2">
        <v>10</v>
      </c>
      <c r="H141" s="2" t="s">
        <v>32</v>
      </c>
      <c r="I141" s="2">
        <v>2025</v>
      </c>
      <c r="J141" s="2">
        <v>14106</v>
      </c>
      <c r="K141" s="2" t="s">
        <v>36</v>
      </c>
      <c r="L141" s="2" t="s">
        <v>29</v>
      </c>
      <c r="M141" s="2" t="s">
        <v>37</v>
      </c>
      <c r="N141" s="2">
        <v>73</v>
      </c>
      <c r="O141" s="2">
        <v>1</v>
      </c>
      <c r="P141" s="2">
        <v>7272</v>
      </c>
      <c r="Q141" s="2">
        <v>727.2</v>
      </c>
      <c r="R141" s="2" t="e">
        <f ca="1"/>
        <v>#NAME?</v>
      </c>
    </row>
    <row r="142" spans="1:18">
      <c r="A142" s="2">
        <v>16</v>
      </c>
      <c r="B142" s="2" t="s">
        <v>18</v>
      </c>
      <c r="C142" s="2" t="s">
        <v>39</v>
      </c>
      <c r="D142" s="2" t="s">
        <v>27</v>
      </c>
      <c r="E142" s="2">
        <v>12</v>
      </c>
      <c r="F142" s="2">
        <v>182</v>
      </c>
      <c r="G142" s="2">
        <v>15</v>
      </c>
      <c r="H142" s="2" t="s">
        <v>32</v>
      </c>
      <c r="I142" s="2">
        <v>2025</v>
      </c>
      <c r="J142" s="2">
        <v>17994</v>
      </c>
      <c r="K142" s="2" t="s">
        <v>36</v>
      </c>
      <c r="L142" s="2" t="s">
        <v>33</v>
      </c>
      <c r="M142" s="2" t="s">
        <v>30</v>
      </c>
      <c r="N142" s="2">
        <v>54</v>
      </c>
      <c r="O142" s="2">
        <v>1</v>
      </c>
      <c r="P142" s="2">
        <v>2184</v>
      </c>
      <c r="Q142" s="2">
        <v>327.60000000000002</v>
      </c>
      <c r="R142" s="2" t="e">
        <f ca="1"/>
        <v>#NAME?</v>
      </c>
    </row>
    <row r="143" spans="1:18">
      <c r="A143" s="2">
        <v>22</v>
      </c>
      <c r="B143" s="2" t="s">
        <v>34</v>
      </c>
      <c r="C143" s="2" t="s">
        <v>19</v>
      </c>
      <c r="D143" s="2" t="s">
        <v>20</v>
      </c>
      <c r="E143" s="2">
        <v>16</v>
      </c>
      <c r="F143" s="2">
        <v>100</v>
      </c>
      <c r="G143" s="2">
        <v>10</v>
      </c>
      <c r="H143" s="2" t="s">
        <v>41</v>
      </c>
      <c r="I143" s="2">
        <v>2025</v>
      </c>
      <c r="J143" s="2">
        <v>5804</v>
      </c>
      <c r="K143" s="2" t="s">
        <v>22</v>
      </c>
      <c r="L143" s="2" t="s">
        <v>29</v>
      </c>
      <c r="M143" s="2" t="s">
        <v>30</v>
      </c>
      <c r="N143" s="2">
        <v>95</v>
      </c>
      <c r="O143" s="2">
        <v>1</v>
      </c>
      <c r="P143" s="2">
        <v>1600</v>
      </c>
      <c r="Q143" s="2">
        <v>160</v>
      </c>
      <c r="R143" s="2" t="e">
        <f ca="1"/>
        <v>#NAME?</v>
      </c>
    </row>
    <row r="144" spans="1:18">
      <c r="A144" s="2">
        <v>71</v>
      </c>
      <c r="B144" s="2" t="s">
        <v>34</v>
      </c>
      <c r="C144" s="2" t="s">
        <v>31</v>
      </c>
      <c r="D144" s="2" t="s">
        <v>27</v>
      </c>
      <c r="E144" s="2">
        <v>19</v>
      </c>
      <c r="F144" s="2">
        <v>897</v>
      </c>
      <c r="G144" s="2">
        <v>15</v>
      </c>
      <c r="H144" s="2" t="s">
        <v>28</v>
      </c>
      <c r="I144" s="2">
        <v>2023</v>
      </c>
      <c r="J144" s="2">
        <v>13232</v>
      </c>
      <c r="K144" s="2" t="s">
        <v>22</v>
      </c>
      <c r="L144" s="2" t="s">
        <v>33</v>
      </c>
      <c r="M144" s="2" t="s">
        <v>37</v>
      </c>
      <c r="N144" s="2">
        <v>84</v>
      </c>
      <c r="O144" s="2">
        <v>1</v>
      </c>
      <c r="P144" s="2">
        <v>17043</v>
      </c>
      <c r="Q144" s="2">
        <v>2556.4499999999998</v>
      </c>
      <c r="R144" s="2" t="e">
        <f ca="1"/>
        <v>#NAME?</v>
      </c>
    </row>
    <row r="145" spans="1:18">
      <c r="A145" s="2">
        <v>26</v>
      </c>
      <c r="B145" s="2" t="s">
        <v>38</v>
      </c>
      <c r="C145" s="2" t="s">
        <v>39</v>
      </c>
      <c r="D145" s="2" t="s">
        <v>20</v>
      </c>
      <c r="E145" s="2">
        <v>4</v>
      </c>
      <c r="F145" s="2">
        <v>871</v>
      </c>
      <c r="G145" s="2">
        <v>5</v>
      </c>
      <c r="H145" s="2" t="s">
        <v>21</v>
      </c>
      <c r="I145" s="2">
        <v>2024</v>
      </c>
      <c r="J145" s="2">
        <v>18192</v>
      </c>
      <c r="K145" s="2" t="s">
        <v>22</v>
      </c>
      <c r="L145" s="2" t="s">
        <v>23</v>
      </c>
      <c r="M145" s="2" t="s">
        <v>24</v>
      </c>
      <c r="N145" s="2">
        <v>26</v>
      </c>
      <c r="O145" s="2">
        <v>0</v>
      </c>
      <c r="P145" s="2">
        <v>3484</v>
      </c>
      <c r="Q145" s="2">
        <v>174.2</v>
      </c>
      <c r="R145" s="2" t="e">
        <f ca="1"/>
        <v>#NAME?</v>
      </c>
    </row>
    <row r="146" spans="1:18">
      <c r="A146" s="2">
        <v>45</v>
      </c>
      <c r="B146" s="2" t="s">
        <v>18</v>
      </c>
      <c r="C146" s="2" t="s">
        <v>31</v>
      </c>
      <c r="D146" s="2" t="s">
        <v>20</v>
      </c>
      <c r="E146" s="2">
        <v>7</v>
      </c>
      <c r="F146" s="2">
        <v>367</v>
      </c>
      <c r="G146" s="2">
        <v>10</v>
      </c>
      <c r="H146" s="2" t="s">
        <v>28</v>
      </c>
      <c r="I146" s="2">
        <v>2025</v>
      </c>
      <c r="J146" s="2">
        <v>16472</v>
      </c>
      <c r="K146" s="2" t="s">
        <v>36</v>
      </c>
      <c r="L146" s="2" t="s">
        <v>23</v>
      </c>
      <c r="M146" s="2" t="s">
        <v>37</v>
      </c>
      <c r="N146" s="2">
        <v>35</v>
      </c>
      <c r="O146" s="2">
        <v>0</v>
      </c>
      <c r="P146" s="2">
        <v>2569</v>
      </c>
      <c r="Q146" s="2">
        <v>256.89999999999998</v>
      </c>
      <c r="R146" s="2" t="e">
        <f ca="1"/>
        <v>#NAME?</v>
      </c>
    </row>
    <row r="147" spans="1:18">
      <c r="A147" s="2">
        <v>51</v>
      </c>
      <c r="B147" s="2" t="s">
        <v>18</v>
      </c>
      <c r="C147" s="2" t="s">
        <v>19</v>
      </c>
      <c r="D147" s="2" t="s">
        <v>27</v>
      </c>
      <c r="E147" s="2">
        <v>18</v>
      </c>
      <c r="F147" s="2">
        <v>924</v>
      </c>
      <c r="G147" s="2">
        <v>10</v>
      </c>
      <c r="H147" s="2" t="s">
        <v>41</v>
      </c>
      <c r="I147" s="2">
        <v>2024</v>
      </c>
      <c r="J147" s="2">
        <v>6304</v>
      </c>
      <c r="K147" s="2" t="s">
        <v>22</v>
      </c>
      <c r="L147" s="2" t="s">
        <v>29</v>
      </c>
      <c r="M147" s="2" t="s">
        <v>24</v>
      </c>
      <c r="N147" s="2">
        <v>24</v>
      </c>
      <c r="O147" s="2">
        <v>0</v>
      </c>
      <c r="P147" s="2">
        <v>16632</v>
      </c>
      <c r="Q147" s="2">
        <v>1663.2</v>
      </c>
      <c r="R147" s="2" t="e">
        <f ca="1"/>
        <v>#NAME?</v>
      </c>
    </row>
    <row r="148" spans="1:18">
      <c r="A148" s="2">
        <v>77</v>
      </c>
      <c r="B148" s="2" t="s">
        <v>34</v>
      </c>
      <c r="C148" s="2" t="s">
        <v>31</v>
      </c>
      <c r="D148" s="2" t="s">
        <v>27</v>
      </c>
      <c r="E148" s="2">
        <v>8</v>
      </c>
      <c r="F148" s="2">
        <v>348</v>
      </c>
      <c r="G148" s="2">
        <v>0</v>
      </c>
      <c r="H148" s="2" t="s">
        <v>41</v>
      </c>
      <c r="I148" s="2">
        <v>2025</v>
      </c>
      <c r="J148" s="2">
        <v>17875</v>
      </c>
      <c r="K148" s="2" t="s">
        <v>36</v>
      </c>
      <c r="L148" s="2" t="s">
        <v>33</v>
      </c>
      <c r="M148" s="2" t="s">
        <v>30</v>
      </c>
      <c r="N148" s="2">
        <v>31</v>
      </c>
      <c r="O148" s="2">
        <v>0</v>
      </c>
      <c r="P148" s="2">
        <v>2784</v>
      </c>
      <c r="Q148" s="2">
        <v>0</v>
      </c>
      <c r="R148" s="2" t="e">
        <f ca="1"/>
        <v>#NAME?</v>
      </c>
    </row>
    <row r="149" spans="1:18">
      <c r="A149" s="2">
        <v>112</v>
      </c>
      <c r="B149" s="2" t="s">
        <v>34</v>
      </c>
      <c r="C149" s="2" t="s">
        <v>31</v>
      </c>
      <c r="D149" s="2" t="s">
        <v>42</v>
      </c>
      <c r="E149" s="2">
        <v>12</v>
      </c>
      <c r="F149" s="2">
        <v>194</v>
      </c>
      <c r="G149" s="2">
        <v>15</v>
      </c>
      <c r="H149" s="2" t="s">
        <v>35</v>
      </c>
      <c r="I149" s="2">
        <v>2023</v>
      </c>
      <c r="J149" s="2">
        <v>9124</v>
      </c>
      <c r="K149" s="2" t="s">
        <v>36</v>
      </c>
      <c r="L149" s="2" t="s">
        <v>29</v>
      </c>
      <c r="M149" s="2" t="s">
        <v>37</v>
      </c>
      <c r="N149" s="2">
        <v>70</v>
      </c>
      <c r="O149" s="2">
        <v>0</v>
      </c>
      <c r="P149" s="2">
        <v>2328</v>
      </c>
      <c r="Q149" s="2">
        <v>349.2</v>
      </c>
      <c r="R149" s="2" t="e">
        <f ca="1"/>
        <v>#NAME?</v>
      </c>
    </row>
    <row r="150" spans="1:18">
      <c r="A150" s="2">
        <v>122</v>
      </c>
      <c r="B150" s="2" t="s">
        <v>25</v>
      </c>
      <c r="C150" s="2" t="s">
        <v>19</v>
      </c>
      <c r="D150" s="2" t="s">
        <v>20</v>
      </c>
      <c r="E150" s="2">
        <v>1</v>
      </c>
      <c r="F150" s="2">
        <v>294</v>
      </c>
      <c r="G150" s="2">
        <v>0</v>
      </c>
      <c r="H150" s="2" t="s">
        <v>28</v>
      </c>
      <c r="I150" s="2">
        <v>2025</v>
      </c>
      <c r="J150" s="2">
        <v>14442</v>
      </c>
      <c r="K150" s="2" t="s">
        <v>36</v>
      </c>
      <c r="L150" s="2" t="s">
        <v>29</v>
      </c>
      <c r="M150" s="2" t="s">
        <v>24</v>
      </c>
      <c r="N150" s="2">
        <v>70</v>
      </c>
      <c r="O150" s="2">
        <v>0</v>
      </c>
      <c r="P150" s="2">
        <v>294</v>
      </c>
      <c r="Q150" s="2">
        <v>0</v>
      </c>
      <c r="R150" s="2" t="e">
        <f ca="1"/>
        <v>#NAME?</v>
      </c>
    </row>
    <row r="151" spans="1:18">
      <c r="A151" s="2">
        <v>142</v>
      </c>
      <c r="B151" s="2" t="s">
        <v>34</v>
      </c>
      <c r="C151" s="2" t="s">
        <v>19</v>
      </c>
      <c r="D151" s="2" t="s">
        <v>42</v>
      </c>
      <c r="E151" s="2">
        <v>17</v>
      </c>
      <c r="F151" s="2">
        <v>623</v>
      </c>
      <c r="G151" s="2">
        <v>5</v>
      </c>
      <c r="H151" s="2" t="s">
        <v>32</v>
      </c>
      <c r="I151" s="2">
        <v>2024</v>
      </c>
      <c r="J151" s="2">
        <v>5481</v>
      </c>
      <c r="K151" s="2" t="s">
        <v>22</v>
      </c>
      <c r="L151" s="2" t="s">
        <v>29</v>
      </c>
      <c r="M151" s="2" t="s">
        <v>24</v>
      </c>
      <c r="N151" s="2">
        <v>21</v>
      </c>
      <c r="O151" s="2">
        <v>0</v>
      </c>
      <c r="P151" s="2">
        <v>10591</v>
      </c>
      <c r="Q151" s="2">
        <v>529.54999999999995</v>
      </c>
      <c r="R151" s="2" t="e">
        <f ca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showGridLines="0" workbookViewId="0">
      <selection activeCell="C6" sqref="C6"/>
    </sheetView>
  </sheetViews>
  <sheetFormatPr baseColWidth="10" defaultRowHeight="14.25" outlineLevelCol="1"/>
  <cols>
    <col min="1" max="1" width="19.125" bestFit="1" customWidth="1"/>
    <col min="2" max="2" width="22" bestFit="1" customWidth="1"/>
    <col min="3" max="6" width="14.125" customWidth="1"/>
    <col min="12" max="19" width="0" hidden="1" customWidth="1" outlineLevel="1"/>
    <col min="20" max="20" width="10.625" collapsed="1"/>
  </cols>
  <sheetData>
    <row r="1" spans="1:11" ht="18">
      <c r="H1" s="50" t="s">
        <v>70</v>
      </c>
      <c r="I1" s="50"/>
      <c r="J1" s="50"/>
      <c r="K1" s="50"/>
    </row>
    <row r="3" spans="1:11">
      <c r="A3" s="17" t="s">
        <v>69</v>
      </c>
      <c r="B3" s="17" t="s">
        <v>68</v>
      </c>
    </row>
    <row r="4" spans="1:11">
      <c r="A4" s="17" t="s">
        <v>1</v>
      </c>
      <c r="B4" t="s">
        <v>31</v>
      </c>
      <c r="C4" t="s">
        <v>26</v>
      </c>
      <c r="D4" t="s">
        <v>39</v>
      </c>
      <c r="E4" t="s">
        <v>19</v>
      </c>
      <c r="F4" t="s">
        <v>67</v>
      </c>
    </row>
    <row r="5" spans="1:11">
      <c r="A5" s="18" t="s">
        <v>18</v>
      </c>
      <c r="B5" s="19">
        <v>435004.12852520909</v>
      </c>
      <c r="C5" s="19">
        <v>436033.36555017147</v>
      </c>
      <c r="D5" s="19">
        <v>740423.25673221238</v>
      </c>
      <c r="E5" s="19">
        <v>581877.98546777817</v>
      </c>
      <c r="F5" s="19">
        <v>2193338.7362753712</v>
      </c>
    </row>
    <row r="6" spans="1:11">
      <c r="A6" s="18" t="s">
        <v>34</v>
      </c>
      <c r="B6" s="19">
        <v>555151.53588578233</v>
      </c>
      <c r="C6" s="19">
        <v>307245.87312380847</v>
      </c>
      <c r="D6" s="19">
        <v>301207.98648844508</v>
      </c>
      <c r="E6" s="19">
        <v>795792.46239756804</v>
      </c>
      <c r="F6" s="19">
        <v>1959397.8578956039</v>
      </c>
    </row>
    <row r="7" spans="1:11">
      <c r="A7" s="18" t="s">
        <v>25</v>
      </c>
      <c r="B7" s="19">
        <v>558640.97323190793</v>
      </c>
      <c r="C7" s="19">
        <v>269494.04218503856</v>
      </c>
      <c r="D7" s="19">
        <v>465215.26929321093</v>
      </c>
      <c r="E7" s="19">
        <v>318847.5419614531</v>
      </c>
      <c r="F7" s="19">
        <v>1612197.8266716106</v>
      </c>
    </row>
    <row r="8" spans="1:11">
      <c r="A8" s="18" t="s">
        <v>43</v>
      </c>
      <c r="B8" s="19">
        <v>240113.87226092632</v>
      </c>
      <c r="C8" s="19">
        <v>224461.23779136734</v>
      </c>
      <c r="D8" s="19">
        <v>404166.30730244936</v>
      </c>
      <c r="E8" s="19">
        <v>241640.83329565689</v>
      </c>
      <c r="F8" s="19">
        <v>1110382.2506503998</v>
      </c>
    </row>
    <row r="9" spans="1:11">
      <c r="A9" s="18" t="s">
        <v>38</v>
      </c>
      <c r="B9" s="19">
        <v>69564.801609319242</v>
      </c>
      <c r="C9" s="19">
        <v>303725.10582419403</v>
      </c>
      <c r="D9" s="19">
        <v>256976.89166155318</v>
      </c>
      <c r="E9" s="19">
        <v>282160.22752876417</v>
      </c>
      <c r="F9" s="19">
        <v>912427.02662383066</v>
      </c>
    </row>
    <row r="10" spans="1:11">
      <c r="A10" s="18" t="s">
        <v>67</v>
      </c>
      <c r="B10" s="19">
        <v>1858475.311513145</v>
      </c>
      <c r="C10" s="19">
        <v>1540959.6244745799</v>
      </c>
      <c r="D10" s="19">
        <v>2167989.7114778711</v>
      </c>
      <c r="E10" s="19">
        <v>2220319.0506512201</v>
      </c>
      <c r="F10" s="19">
        <v>7787743.6981168166</v>
      </c>
    </row>
  </sheetData>
  <mergeCells count="1">
    <mergeCell ref="H1:K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"/>
  <sheetViews>
    <sheetView showGridLines="0" workbookViewId="0">
      <selection activeCell="N24" sqref="N24:O24"/>
    </sheetView>
  </sheetViews>
  <sheetFormatPr baseColWidth="10" defaultRowHeight="14.25"/>
  <cols>
    <col min="1" max="1" width="16.875" bestFit="1" customWidth="1"/>
    <col min="2" max="2" width="20.125" bestFit="1" customWidth="1"/>
    <col min="3" max="6" width="13.875" bestFit="1" customWidth="1"/>
    <col min="12" max="19" width="10.625" customWidth="1"/>
  </cols>
  <sheetData>
    <row r="1" spans="2:11" ht="18">
      <c r="B1" s="50" t="s">
        <v>99</v>
      </c>
      <c r="C1" s="50"/>
      <c r="D1" s="50"/>
      <c r="E1" s="50"/>
      <c r="F1" s="50"/>
      <c r="G1" s="50"/>
      <c r="H1" s="50"/>
      <c r="I1" s="50"/>
      <c r="J1" s="50"/>
      <c r="K1" s="50"/>
    </row>
  </sheetData>
  <mergeCells count="1">
    <mergeCell ref="B1:K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selection activeCell="N25" sqref="N25"/>
    </sheetView>
  </sheetViews>
  <sheetFormatPr baseColWidth="10" defaultRowHeight="14.25"/>
  <cols>
    <col min="1" max="1" width="11" bestFit="1" customWidth="1"/>
    <col min="2" max="6" width="13.875" bestFit="1" customWidth="1"/>
  </cols>
  <sheetData>
    <row r="1" spans="1:11" ht="15.75">
      <c r="H1" s="51" t="s">
        <v>71</v>
      </c>
      <c r="I1" s="51"/>
      <c r="J1" s="51"/>
      <c r="K1" s="51"/>
    </row>
    <row r="2" spans="1:11" ht="15.75">
      <c r="H2" s="51" t="s">
        <v>72</v>
      </c>
      <c r="I2" s="51"/>
      <c r="J2" s="51"/>
      <c r="K2" s="51"/>
    </row>
    <row r="4" spans="1:11" ht="15">
      <c r="A4" s="20"/>
      <c r="B4" s="20"/>
      <c r="C4" s="20"/>
      <c r="D4" s="20"/>
      <c r="E4" s="20"/>
      <c r="F4" s="20"/>
    </row>
    <row r="5" spans="1:11">
      <c r="A5" s="18"/>
      <c r="B5" s="19"/>
      <c r="C5" s="19"/>
      <c r="D5" s="19"/>
      <c r="E5" s="19"/>
      <c r="F5" s="19"/>
    </row>
    <row r="6" spans="1:11">
      <c r="A6" s="18"/>
      <c r="B6" s="19"/>
      <c r="C6" s="19"/>
      <c r="D6" s="19"/>
      <c r="E6" s="19"/>
      <c r="F6" s="19"/>
    </row>
    <row r="7" spans="1:11">
      <c r="A7" s="18"/>
      <c r="B7" s="19"/>
      <c r="C7" s="19"/>
      <c r="D7" s="19"/>
      <c r="E7" s="19"/>
      <c r="F7" s="19"/>
    </row>
    <row r="8" spans="1:11">
      <c r="A8" s="18"/>
      <c r="B8" s="19"/>
      <c r="C8" s="19"/>
      <c r="D8" s="19"/>
      <c r="E8" s="19"/>
      <c r="F8" s="19"/>
    </row>
    <row r="9" spans="1:11">
      <c r="A9" s="18"/>
      <c r="B9" s="19"/>
      <c r="C9" s="19"/>
      <c r="D9" s="19"/>
      <c r="E9" s="19"/>
      <c r="F9" s="19"/>
    </row>
    <row r="10" spans="1:11" ht="15">
      <c r="A10" s="21"/>
      <c r="B10" s="22"/>
      <c r="C10" s="22"/>
      <c r="D10" s="22"/>
      <c r="E10" s="22"/>
      <c r="F10" s="22"/>
    </row>
  </sheetData>
  <mergeCells count="2">
    <mergeCell ref="H1:K1"/>
    <mergeCell ref="H2:K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0"/>
  <sheetViews>
    <sheetView showGridLines="0" zoomScale="110" zoomScaleNormal="110" workbookViewId="0">
      <selection activeCell="K18" sqref="K18"/>
    </sheetView>
  </sheetViews>
  <sheetFormatPr baseColWidth="10" defaultRowHeight="14.25"/>
  <cols>
    <col min="4" max="4" width="20.75" bestFit="1" customWidth="1"/>
    <col min="12" max="12" width="11.625" customWidth="1"/>
  </cols>
  <sheetData>
    <row r="1" spans="3:12" ht="15">
      <c r="I1" s="52" t="s">
        <v>73</v>
      </c>
      <c r="J1" s="52"/>
      <c r="K1" s="52"/>
      <c r="L1" s="52"/>
    </row>
    <row r="3" spans="3:12" ht="15" thickBot="1"/>
    <row r="4" spans="3:12" ht="15" thickBot="1">
      <c r="C4" s="24"/>
      <c r="D4" s="25"/>
      <c r="E4" s="25"/>
      <c r="F4" s="25"/>
      <c r="G4" s="26"/>
    </row>
    <row r="5" spans="3:12" ht="15" thickBot="1">
      <c r="C5" s="27"/>
      <c r="D5" s="23" t="s">
        <v>77</v>
      </c>
      <c r="E5" s="5"/>
      <c r="F5" s="23"/>
      <c r="G5" s="28"/>
    </row>
    <row r="6" spans="3:12" ht="15" thickBot="1">
      <c r="C6" s="27"/>
      <c r="D6" s="5"/>
      <c r="E6" s="5"/>
      <c r="F6" s="5"/>
      <c r="G6" s="28"/>
    </row>
    <row r="7" spans="3:12" ht="15" thickBot="1">
      <c r="C7" s="27"/>
      <c r="D7" s="23" t="s">
        <v>78</v>
      </c>
      <c r="E7" s="5"/>
      <c r="F7" s="23"/>
      <c r="G7" s="28"/>
    </row>
    <row r="8" spans="3:12" ht="15" thickBot="1">
      <c r="C8" s="27"/>
      <c r="D8" s="5"/>
      <c r="E8" s="5"/>
      <c r="F8" s="5"/>
      <c r="G8" s="28"/>
    </row>
    <row r="9" spans="3:12" ht="15" thickBot="1">
      <c r="C9" s="27"/>
      <c r="D9" s="23" t="s">
        <v>79</v>
      </c>
      <c r="E9" s="5"/>
      <c r="F9" s="23"/>
      <c r="G9" s="28"/>
    </row>
    <row r="10" spans="3:12" ht="15" thickBot="1">
      <c r="C10" s="29"/>
      <c r="D10" s="30"/>
      <c r="E10" s="30"/>
      <c r="F10" s="30"/>
      <c r="G10" s="31"/>
    </row>
  </sheetData>
  <mergeCells count="1">
    <mergeCell ref="I1:L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showGridLines="0" workbookViewId="0">
      <selection activeCell="B9" sqref="B9"/>
    </sheetView>
  </sheetViews>
  <sheetFormatPr baseColWidth="10" defaultColWidth="19.75" defaultRowHeight="14.25"/>
  <sheetData>
    <row r="1" spans="1:3" ht="15" thickBot="1">
      <c r="A1" s="23" t="s">
        <v>74</v>
      </c>
      <c r="B1" s="23" t="s">
        <v>75</v>
      </c>
      <c r="C1" s="23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J1"/>
  <sheetViews>
    <sheetView showGridLines="0" workbookViewId="0">
      <selection activeCell="O18" sqref="O18"/>
    </sheetView>
  </sheetViews>
  <sheetFormatPr baseColWidth="10" defaultRowHeight="14.25"/>
  <sheetData>
    <row r="1" spans="7:10" ht="15">
      <c r="G1" s="52" t="s">
        <v>100</v>
      </c>
      <c r="H1" s="52"/>
      <c r="I1" s="52"/>
      <c r="J1" s="52"/>
    </row>
  </sheetData>
  <mergeCells count="1">
    <mergeCell ref="G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M13" sqref="M13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/>
  </sheetViews>
  <sheetFormatPr baseColWidth="10" defaultRowHeight="14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"/>
  <sheetViews>
    <sheetView showGridLines="0" topLeftCell="A10" zoomScale="120" zoomScaleNormal="120" workbookViewId="0">
      <selection activeCell="O20" sqref="O20"/>
    </sheetView>
  </sheetViews>
  <sheetFormatPr baseColWidth="10" defaultRowHeight="14.25"/>
  <cols>
    <col min="2" max="2" width="21.875" customWidth="1"/>
    <col min="12" max="12" width="12.375" bestFit="1" customWidth="1"/>
  </cols>
  <sheetData>
    <row r="3" spans="2:12" ht="17.25">
      <c r="B3" s="7" t="s">
        <v>80</v>
      </c>
      <c r="C3" s="7"/>
      <c r="D3" s="7"/>
    </row>
    <row r="5" spans="2:12" ht="17.25">
      <c r="B5" s="8" t="s">
        <v>45</v>
      </c>
      <c r="L5" t="e">
        <f ca="1">SUM(BASE!R2:R151)</f>
        <v>#NAME?</v>
      </c>
    </row>
    <row r="7" spans="2:12" ht="15.75">
      <c r="B7" t="s">
        <v>44</v>
      </c>
    </row>
    <row r="9" spans="2:12" ht="15">
      <c r="L9" s="11" t="s">
        <v>95</v>
      </c>
    </row>
    <row r="10" spans="2:12" ht="15.75">
      <c r="C10" t="s">
        <v>46</v>
      </c>
      <c r="L10" s="1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"/>
  <sheetViews>
    <sheetView showGridLines="0" zoomScale="130" zoomScaleNormal="130" workbookViewId="0">
      <selection activeCell="B18" sqref="B18"/>
    </sheetView>
  </sheetViews>
  <sheetFormatPr baseColWidth="10" defaultRowHeight="14.25"/>
  <sheetData>
    <row r="1" spans="2:12" ht="17.25">
      <c r="B1" s="7" t="s">
        <v>81</v>
      </c>
    </row>
    <row r="3" spans="2:12" ht="15">
      <c r="B3" s="4" t="s">
        <v>47</v>
      </c>
    </row>
    <row r="4" spans="2:12" ht="15">
      <c r="B4" s="6"/>
      <c r="L4" s="20" t="s">
        <v>95</v>
      </c>
    </row>
    <row r="5" spans="2:12" ht="15">
      <c r="B5" s="6" t="s">
        <v>48</v>
      </c>
      <c r="L5" s="10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"/>
  <sheetViews>
    <sheetView showGridLines="0" zoomScale="120" zoomScaleNormal="120" workbookViewId="0">
      <selection activeCell="O15" sqref="O15"/>
    </sheetView>
  </sheetViews>
  <sheetFormatPr baseColWidth="10" defaultRowHeight="14.25"/>
  <cols>
    <col min="11" max="11" width="12.875" customWidth="1"/>
  </cols>
  <sheetData>
    <row r="1" spans="2:13" ht="17.25">
      <c r="B1" s="7" t="s">
        <v>49</v>
      </c>
    </row>
    <row r="3" spans="2:13" ht="15">
      <c r="B3" s="4" t="s">
        <v>47</v>
      </c>
    </row>
    <row r="4" spans="2:13" ht="15">
      <c r="B4" s="6"/>
      <c r="M4" s="20" t="s">
        <v>95</v>
      </c>
    </row>
    <row r="5" spans="2:13" ht="15">
      <c r="B5" t="s">
        <v>51</v>
      </c>
      <c r="M5" s="1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"/>
  <sheetViews>
    <sheetView showGridLines="0" topLeftCell="A10" zoomScale="130" zoomScaleNormal="130" workbookViewId="0">
      <selection activeCell="L9" sqref="L9"/>
    </sheetView>
  </sheetViews>
  <sheetFormatPr baseColWidth="10" defaultRowHeight="14.25"/>
  <sheetData>
    <row r="1" spans="2:12" ht="17.25">
      <c r="B1" s="7" t="s">
        <v>82</v>
      </c>
    </row>
    <row r="3" spans="2:12" ht="15">
      <c r="B3" s="4" t="s">
        <v>47</v>
      </c>
    </row>
    <row r="4" spans="2:12" ht="15">
      <c r="B4" s="6"/>
      <c r="L4" s="20" t="s">
        <v>95</v>
      </c>
    </row>
    <row r="5" spans="2:12">
      <c r="B5" s="53" t="s">
        <v>50</v>
      </c>
      <c r="C5" s="53"/>
      <c r="D5" s="53"/>
      <c r="E5" s="53"/>
      <c r="F5" s="53"/>
      <c r="G5" s="53"/>
      <c r="H5" s="53"/>
      <c r="I5" s="53"/>
      <c r="J5" s="53"/>
      <c r="L5" s="38"/>
    </row>
    <row r="6" spans="2:12">
      <c r="B6" s="53"/>
      <c r="C6" s="53"/>
      <c r="D6" s="53"/>
      <c r="E6" s="53"/>
      <c r="F6" s="53"/>
      <c r="G6" s="53"/>
      <c r="H6" s="53"/>
      <c r="I6" s="53"/>
      <c r="J6" s="53"/>
    </row>
  </sheetData>
  <mergeCells count="1">
    <mergeCell ref="B5:J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"/>
  <sheetViews>
    <sheetView showGridLines="0" zoomScale="130" zoomScaleNormal="130" workbookViewId="0">
      <selection activeCell="F11" sqref="F11"/>
    </sheetView>
  </sheetViews>
  <sheetFormatPr baseColWidth="10" defaultRowHeight="14.25" outlineLevelCol="1"/>
  <cols>
    <col min="9" max="13" width="10.625" hidden="1" customWidth="1" outlineLevel="1"/>
    <col min="14" max="14" width="10.625" collapsed="1"/>
  </cols>
  <sheetData>
    <row r="1" spans="2:8" ht="17.25">
      <c r="B1" s="7" t="s">
        <v>84</v>
      </c>
    </row>
    <row r="3" spans="2:8" ht="15">
      <c r="B3" s="4" t="s">
        <v>47</v>
      </c>
      <c r="C3" s="54" t="s">
        <v>94</v>
      </c>
      <c r="D3" s="54"/>
      <c r="E3" s="54"/>
      <c r="F3" s="54"/>
      <c r="G3" s="54"/>
      <c r="H3" s="54"/>
    </row>
    <row r="4" spans="2:8">
      <c r="C4" s="54"/>
      <c r="D4" s="54"/>
      <c r="E4" s="54"/>
      <c r="F4" s="54"/>
      <c r="G4" s="54"/>
      <c r="H4" s="54"/>
    </row>
    <row r="5" spans="2:8">
      <c r="C5" s="54"/>
      <c r="D5" s="54"/>
      <c r="E5" s="54"/>
      <c r="F5" s="54"/>
      <c r="G5" s="54"/>
      <c r="H5" s="54"/>
    </row>
    <row r="6" spans="2:8">
      <c r="C6" s="54"/>
      <c r="D6" s="54"/>
      <c r="E6" s="54"/>
      <c r="F6" s="54"/>
      <c r="G6" s="54"/>
      <c r="H6" s="54"/>
    </row>
    <row r="7" spans="2:8">
      <c r="B7" t="s">
        <v>95</v>
      </c>
      <c r="C7" s="54"/>
      <c r="D7" s="54"/>
      <c r="E7" s="54"/>
      <c r="F7" s="54"/>
      <c r="G7" s="54"/>
      <c r="H7" s="54"/>
    </row>
    <row r="8" spans="2:8">
      <c r="B8" s="45">
        <f>PV(5%,5,2000)</f>
        <v>-8658.953341261642</v>
      </c>
    </row>
    <row r="10" spans="2:8">
      <c r="B10" t="s">
        <v>96</v>
      </c>
      <c r="D10" t="s">
        <v>97</v>
      </c>
    </row>
    <row r="11" spans="2:8">
      <c r="B11" s="46">
        <f>2000*5</f>
        <v>10000</v>
      </c>
      <c r="D11" s="48"/>
    </row>
  </sheetData>
  <mergeCells count="1">
    <mergeCell ref="C3:H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showGridLines="0" topLeftCell="A9" zoomScale="130" zoomScaleNormal="130" workbookViewId="0">
      <selection activeCell="K12" sqref="K12"/>
    </sheetView>
  </sheetViews>
  <sheetFormatPr baseColWidth="10" defaultRowHeight="14.25" outlineLevelCol="1"/>
  <cols>
    <col min="3" max="3" width="15.375" customWidth="1"/>
    <col min="9" max="9" width="31.75" hidden="1" customWidth="1" outlineLevel="1"/>
    <col min="10" max="10" width="10.625" hidden="1" customWidth="1" outlineLevel="1"/>
    <col min="11" max="11" width="10.625" collapsed="1"/>
  </cols>
  <sheetData>
    <row r="1" spans="2:9" ht="17.25">
      <c r="B1" s="7" t="s">
        <v>85</v>
      </c>
    </row>
    <row r="3" spans="2:9" ht="15">
      <c r="B3" s="4" t="s">
        <v>47</v>
      </c>
      <c r="C3" s="55" t="s">
        <v>92</v>
      </c>
      <c r="D3" s="55"/>
      <c r="E3" s="55"/>
      <c r="F3" s="55"/>
      <c r="G3" s="55"/>
      <c r="H3" s="55"/>
    </row>
    <row r="4" spans="2:9">
      <c r="C4" s="55"/>
      <c r="D4" s="55"/>
      <c r="E4" s="55"/>
      <c r="F4" s="55"/>
      <c r="G4" s="55"/>
      <c r="H4" s="55"/>
    </row>
    <row r="5" spans="2:9">
      <c r="C5" s="55"/>
      <c r="D5" s="55"/>
      <c r="E5" s="55"/>
      <c r="F5" s="55"/>
      <c r="G5" s="55"/>
      <c r="H5" s="55"/>
    </row>
    <row r="6" spans="2:9">
      <c r="C6" t="s">
        <v>93</v>
      </c>
    </row>
    <row r="11" spans="2:9" ht="25.5">
      <c r="C11" s="41" t="s">
        <v>86</v>
      </c>
      <c r="D11" s="41" t="s">
        <v>87</v>
      </c>
      <c r="E11" s="41" t="s">
        <v>88</v>
      </c>
      <c r="F11" s="49" t="s">
        <v>89</v>
      </c>
      <c r="G11" s="49" t="s">
        <v>90</v>
      </c>
    </row>
    <row r="12" spans="2:9" ht="25.5">
      <c r="C12" s="42" t="s">
        <v>91</v>
      </c>
      <c r="D12" s="43">
        <v>-15500</v>
      </c>
      <c r="E12" s="43">
        <v>-18400</v>
      </c>
      <c r="F12" s="44"/>
      <c r="G12" s="44"/>
    </row>
    <row r="13" spans="2:9" ht="15">
      <c r="C13" s="40">
        <v>1</v>
      </c>
      <c r="D13" s="40">
        <v>6000</v>
      </c>
      <c r="E13" s="40">
        <v>11500</v>
      </c>
      <c r="F13" s="39"/>
      <c r="G13" s="39"/>
      <c r="I13" s="47" t="s">
        <v>98</v>
      </c>
    </row>
    <row r="14" spans="2:9">
      <c r="C14" s="40">
        <v>2</v>
      </c>
      <c r="D14" s="40">
        <v>7500</v>
      </c>
      <c r="E14" s="40">
        <v>9500</v>
      </c>
      <c r="F14" s="39"/>
      <c r="G14" s="39"/>
      <c r="I14" s="32" t="e">
        <f>INDEX(F11:G12,1,MATCH(40%,F12:G12,-1))</f>
        <v>#N/A</v>
      </c>
    </row>
    <row r="15" spans="2:9">
      <c r="C15" s="40">
        <v>3</v>
      </c>
      <c r="D15" s="40">
        <v>9800</v>
      </c>
      <c r="E15" s="40">
        <v>7700</v>
      </c>
      <c r="F15" s="39"/>
      <c r="G15" s="39"/>
    </row>
    <row r="16" spans="2:9">
      <c r="C16" s="40">
        <v>4</v>
      </c>
      <c r="D16" s="40">
        <v>10500</v>
      </c>
      <c r="E16" s="40">
        <v>6500</v>
      </c>
      <c r="F16" s="39"/>
      <c r="G16" s="39"/>
    </row>
    <row r="17" spans="3:7">
      <c r="C17" s="40">
        <v>5</v>
      </c>
      <c r="D17" s="40">
        <v>11000</v>
      </c>
      <c r="E17" s="40">
        <v>4500</v>
      </c>
      <c r="F17" s="39"/>
      <c r="G17" s="39"/>
    </row>
    <row r="18" spans="3:7">
      <c r="C18" s="39"/>
      <c r="D18" s="39"/>
      <c r="E18" s="39"/>
      <c r="F18" s="39"/>
      <c r="G18" s="39"/>
    </row>
  </sheetData>
  <mergeCells count="1">
    <mergeCell ref="C3:H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zoomScale="110" zoomScaleNormal="110" workbookViewId="0">
      <selection activeCell="I26" sqref="I26"/>
    </sheetView>
  </sheetViews>
  <sheetFormatPr baseColWidth="10" defaultRowHeight="14.25"/>
  <cols>
    <col min="2" max="2" width="21.875" customWidth="1"/>
    <col min="9" max="9" width="11.125" bestFit="1" customWidth="1"/>
    <col min="11" max="11" width="11.75" bestFit="1" customWidth="1"/>
  </cols>
  <sheetData>
    <row r="2" spans="2:11" ht="15">
      <c r="B2" s="4" t="s">
        <v>54</v>
      </c>
    </row>
    <row r="4" spans="2:11" ht="17.25">
      <c r="B4" s="13" t="s">
        <v>52</v>
      </c>
    </row>
    <row r="6" spans="2:11" ht="15.75">
      <c r="B6" t="s">
        <v>53</v>
      </c>
    </row>
    <row r="9" spans="2:11" ht="15">
      <c r="B9" t="s">
        <v>55</v>
      </c>
    </row>
    <row r="10" spans="2:11">
      <c r="B10" s="6"/>
    </row>
    <row r="11" spans="2:11">
      <c r="B11" s="6" t="s">
        <v>56</v>
      </c>
    </row>
    <row r="13" spans="2:11" ht="15">
      <c r="I13" s="20" t="s">
        <v>83</v>
      </c>
    </row>
    <row r="14" spans="2:11" ht="15.75">
      <c r="B14" s="14" t="s">
        <v>57</v>
      </c>
      <c r="C14" s="15"/>
      <c r="D14" s="15"/>
      <c r="E14" s="15"/>
      <c r="I14" s="33"/>
      <c r="K14" s="34"/>
    </row>
    <row r="15" spans="2:11" ht="15">
      <c r="B15" s="6" t="s">
        <v>58</v>
      </c>
      <c r="K15" s="35"/>
    </row>
    <row r="17" spans="2:9" ht="15.75">
      <c r="B17" s="14" t="s">
        <v>59</v>
      </c>
      <c r="C17" s="15"/>
      <c r="D17" s="15"/>
      <c r="E17" s="15"/>
      <c r="I17" s="37"/>
    </row>
    <row r="18" spans="2:9" ht="15">
      <c r="B18" s="6" t="s">
        <v>60</v>
      </c>
    </row>
    <row r="20" spans="2:9" ht="15.75">
      <c r="B20" s="14" t="s">
        <v>61</v>
      </c>
      <c r="C20" s="15"/>
      <c r="D20" s="15"/>
      <c r="E20" s="15"/>
      <c r="I20" s="36"/>
    </row>
    <row r="21" spans="2:9" ht="15">
      <c r="B21" s="6" t="s">
        <v>62</v>
      </c>
    </row>
    <row r="23" spans="2:9" ht="15.75">
      <c r="B23" s="14" t="s">
        <v>63</v>
      </c>
      <c r="C23" s="15"/>
      <c r="D23" s="15"/>
      <c r="E23" s="15"/>
      <c r="I23" s="33"/>
    </row>
    <row r="24" spans="2:9" ht="15">
      <c r="B24" s="6" t="s">
        <v>64</v>
      </c>
    </row>
    <row r="26" spans="2:9" ht="15">
      <c r="B26" s="16" t="s">
        <v>65</v>
      </c>
      <c r="I26" s="33"/>
    </row>
    <row r="27" spans="2:9">
      <c r="B27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E4A65-844D-4099-961D-7FA9F3FF4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Que es</vt:lpstr>
      <vt:lpstr>En que la aplico</vt:lpstr>
      <vt:lpstr>Cinta programador</vt:lpstr>
      <vt:lpstr>Habilitar Macros</vt:lpstr>
      <vt:lpstr>BASE</vt:lpstr>
      <vt:lpstr>Macro simple(Una accion por mac</vt:lpstr>
      <vt:lpstr>Macro Limpiar Segmentadores</vt:lpstr>
      <vt:lpstr>Macro Copiar y Borrar</vt:lpstr>
      <vt:lpstr>Macro Para formulario</vt:lpstr>
      <vt:lpstr>Base del formulario</vt:lpstr>
      <vt:lpstr>Macro referencias relativas</vt:lpstr>
      <vt:lpstr>Guardar el archivo</vt:lpstr>
      <vt:lpstr>Funciones financiera</vt:lpstr>
      <vt:lpstr>Valor Futuro(VF)</vt:lpstr>
      <vt:lpstr>Pago</vt:lpstr>
      <vt:lpstr>Tasa</vt:lpstr>
      <vt:lpstr>Numero de periodos(NPER)</vt:lpstr>
      <vt:lpstr>Valor actual(VA)</vt:lpstr>
      <vt:lpstr>Tasa interna de retorno(TIR)</vt:lpstr>
      <vt:lpstr>Ejecicio Formulas financieras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2025-06-28T21:53:25Z</dcterms:created>
  <dcterms:modified xsi:type="dcterms:W3CDTF">2026-09-14T00:58:49Z</dcterms:modified>
</cp:coreProperties>
</file>