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oy2\Desktop\Стенд батарейка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17" i="1"/>
  <c r="H28" i="1" l="1"/>
  <c r="H33" i="1" l="1"/>
  <c r="G33" i="1"/>
  <c r="H15" i="1" l="1"/>
  <c r="H14" i="1"/>
  <c r="H12" i="1" l="1"/>
  <c r="H13" i="1"/>
  <c r="H24" i="1"/>
</calcChain>
</file>

<file path=xl/sharedStrings.xml><?xml version="1.0" encoding="utf-8"?>
<sst xmlns="http://schemas.openxmlformats.org/spreadsheetml/2006/main" count="88" uniqueCount="70">
  <si>
    <t>Наименование</t>
  </si>
  <si>
    <t>цена</t>
  </si>
  <si>
    <t>Упр стандарт</t>
  </si>
  <si>
    <t>Документация</t>
  </si>
  <si>
    <t>ПК</t>
  </si>
  <si>
    <t>Лабораторный стол</t>
  </si>
  <si>
    <t>Лимит</t>
  </si>
  <si>
    <t>Расходные материалы</t>
  </si>
  <si>
    <t>Дин рейки, шины заземления</t>
  </si>
  <si>
    <t>Система регистрации дискретных параметров</t>
  </si>
  <si>
    <t>Система регистрации физических параметров</t>
  </si>
  <si>
    <t>Комплект датчиков физических параметров</t>
  </si>
  <si>
    <t>60А</t>
  </si>
  <si>
    <t>альт</t>
  </si>
  <si>
    <t>Тетрон-15016С</t>
  </si>
  <si>
    <t>Eth</t>
  </si>
  <si>
    <t>не требуется</t>
  </si>
  <si>
    <t xml:space="preserve">Контролер заряда SRNE SR-ML4860 </t>
  </si>
  <si>
    <t>https://e-solarpower.ru/solar/chg-ctrl/mppt-ctrl/kontroller-zaryada-srne-sr-ml4860/</t>
  </si>
  <si>
    <t>100В+-15В до 12А</t>
  </si>
  <si>
    <t>Unit</t>
  </si>
  <si>
    <t>Кол-во</t>
  </si>
  <si>
    <t>Осн хар-ки</t>
  </si>
  <si>
    <t>3-4 19 дюйм</t>
  </si>
  <si>
    <t>Вилки, наконечники, клеммы</t>
  </si>
  <si>
    <t>Монитор и перифирия для ПК</t>
  </si>
  <si>
    <t>RS-232, RS-485, RS-422</t>
  </si>
  <si>
    <t>https://tetr.ru/c.php?id=121343</t>
  </si>
  <si>
    <t>EA-PS 9200-50 1U</t>
  </si>
  <si>
    <t>https://www.elektroautomatik-rus.ru/catalog/ea-ps-9200-50-1u/</t>
  </si>
  <si>
    <t>Eth/lan, USB</t>
  </si>
  <si>
    <t>Имитатор нагрузки АКИП 1384/4</t>
  </si>
  <si>
    <t>Имитатор нагрузки АКИП 1311</t>
  </si>
  <si>
    <t>RS232, LAN</t>
  </si>
  <si>
    <t>RS-232, USB</t>
  </si>
  <si>
    <t>1U На полку</t>
  </si>
  <si>
    <t>4U на полку</t>
  </si>
  <si>
    <t>ИБП для ПК APC SC450RMI1U</t>
  </si>
  <si>
    <t>на стол</t>
  </si>
  <si>
    <t>https://www.apc.com/shop/ru/ru/products/APC-Smart-UPS-SC-450-230-1U-/P-SC450RMI1U</t>
  </si>
  <si>
    <t>RS-232 подкл не требуется</t>
  </si>
  <si>
    <t>https://www.komus.ru/katalog/mebel/mebel-dlya-obrazovatelnykh-uchrezhdenij/shkolnaya-mebel/laboratornaya-mebel/stol-preparatorskij-bez-nadstrojki-belyj-1200kh650kh750-mm-/p/1374591/?from=block-315-22</t>
  </si>
  <si>
    <t>https://mebelmed.ru/catalog/mebel_laboratornaya/stoly_laboratornye/stol_laboratornyy_bez_tumb_sl_05_msk_101/?oid=48832</t>
  </si>
  <si>
    <t>отсутствуют</t>
  </si>
  <si>
    <t>3U на дин рейку</t>
  </si>
  <si>
    <t>давальческое</t>
  </si>
  <si>
    <t>Батарея</t>
  </si>
  <si>
    <t>Ethernet switch или плата расширения Eht / RS232</t>
  </si>
  <si>
    <t>Суперконденсатор</t>
  </si>
  <si>
    <t>https://owen.ru/product/moduli_analogovogo_vvoda_s_universal_nimi_vhodami_ethernet_mv210</t>
  </si>
  <si>
    <t>ОВЕН Модули аналогового ввода с универсальными входами (Ethernet) МВ210 8 каналов</t>
  </si>
  <si>
    <t>8 каналов</t>
  </si>
  <si>
    <t>ОВЕН дискретного ввода (Ethernet) МВ210-204</t>
  </si>
  <si>
    <t>Провод ПуГВ 1х2,5 кв.мм</t>
  </si>
  <si>
    <t>Провод ПуГВ 1х0,50 кв.мм</t>
  </si>
  <si>
    <t xml:space="preserve">Реле KIPPRIBOR HD-хх25.DD3 25А /40А + радиатор </t>
  </si>
  <si>
    <t>Реле KIPPRIBOR  HD-хх44.ZA2 (≥ 60 А) + радиатор</t>
  </si>
  <si>
    <t xml:space="preserve">Шкаф </t>
  </si>
  <si>
    <t>от 26U</t>
  </si>
  <si>
    <t>20 каналов</t>
  </si>
  <si>
    <t>https://owen.ru/product/moduli_diskretnogo_vvoda_ethernet/documentation_and_software</t>
  </si>
  <si>
    <t>3(4) RS-232 3(2) Eth</t>
  </si>
  <si>
    <t>27В 560ВТ</t>
  </si>
  <si>
    <t>100В 2500ВТ</t>
  </si>
  <si>
    <t xml:space="preserve">Датчики тока АИСТ ТП05С </t>
  </si>
  <si>
    <t>Органайзеры cabeus JB07-1U-BK</t>
  </si>
  <si>
    <t>https://www.chipdip.ru/product0/8001940474</t>
  </si>
  <si>
    <t>PT 100</t>
  </si>
  <si>
    <t>P0K1.202.3K.A.010</t>
  </si>
  <si>
    <t>Датчики напряжения ОВЕН МЭ110-224.1Н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</si>
</sst>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1" applyBorder="1"/>
    <xf numFmtId="0" fontId="2" fillId="0" borderId="1" xfId="0" applyFont="1" applyBorder="1"/>
    <xf numFmtId="0" fontId="0" fillId="0" borderId="1" xfId="0" applyFont="1" applyBorder="1"/>
    <xf numFmtId="0" fontId="0" fillId="0" borderId="0" xfId="0" applyFont="1"/>
    <xf numFmtId="0" fontId="1" fillId="0" borderId="2" xfId="1" applyFill="1" applyBorder="1"/>
    <xf numFmtId="0" fontId="0" fillId="0" borderId="3" xfId="0" applyBorder="1"/>
    <xf numFmtId="0" fontId="0" fillId="0" borderId="1" xfId="0" applyFill="1" applyBorder="1"/>
    <xf numFmtId="3" fontId="0" fillId="0" borderId="1" xfId="0" applyNumberFormat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0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0/8001940474" TargetMode="External"/><Relationship Id="rId3" Type="http://schemas.openxmlformats.org/officeDocument/2006/relationships/hyperlink" Target="https://www.apc.com/shop/ru/ru/products/APC-Smart-UPS-SC-450-230-1U-/P-SC450RMI1U" TargetMode="External"/><Relationship Id="rId7" Type="http://schemas.openxmlformats.org/officeDocument/2006/relationships/hyperlink" Target="https://owen.ru/product/moduli_diskretnogo_vvoda_ethernet/documentation_and_software" TargetMode="External"/><Relationship Id="rId2" Type="http://schemas.openxmlformats.org/officeDocument/2006/relationships/hyperlink" Target="https://www.elektroautomatik-rus.ru/catalog/ea-ps-9200-50-1u/" TargetMode="External"/><Relationship Id="rId1" Type="http://schemas.openxmlformats.org/officeDocument/2006/relationships/hyperlink" Target="https://e-solarpower.ru/solar/chg-ctrl/mppt-ctrl/kontroller-zaryada-srne-sr-ml4860/" TargetMode="External"/><Relationship Id="rId6" Type="http://schemas.openxmlformats.org/officeDocument/2006/relationships/hyperlink" Target="https://owen.ru/product/moduli_analogovogo_vvoda_s_universal_nimi_vhodami_ethernet_mv210" TargetMode="External"/><Relationship Id="rId5" Type="http://schemas.openxmlformats.org/officeDocument/2006/relationships/hyperlink" Target="https://mebelmed.ru/catalog/mebel_laboratornaya/stoly_laboratornye/stol_laboratornyy_bez_tumb_sl_05_msk_101/?oid=48832" TargetMode="External"/><Relationship Id="rId4" Type="http://schemas.openxmlformats.org/officeDocument/2006/relationships/hyperlink" Target="https://www.komus.ru/katalog/mebel/mebel-dlya-obrazovatelnykh-uchrezhdenij/shkolnaya-mebel/laboratornaya-mebel/stol-preparatorskij-bez-nadstrojki-belyj-1200kh650kh750-mm-/p/1374591/?from=block-315-2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3" zoomScale="115" zoomScaleNormal="115" workbookViewId="0">
      <selection activeCell="D35" sqref="D35"/>
    </sheetView>
  </sheetViews>
  <sheetFormatPr defaultRowHeight="15" x14ac:dyDescent="0.25"/>
  <cols>
    <col min="1" max="1" width="4.85546875" customWidth="1"/>
    <col min="2" max="2" width="47.42578125" bestFit="1" customWidth="1"/>
    <col min="3" max="3" width="15.7109375" customWidth="1"/>
    <col min="4" max="4" width="18.7109375" bestFit="1" customWidth="1"/>
    <col min="5" max="5" width="12.42578125" bestFit="1" customWidth="1"/>
    <col min="6" max="6" width="21.5703125" bestFit="1" customWidth="1"/>
    <col min="9" max="9" width="84.140625" bestFit="1" customWidth="1"/>
  </cols>
  <sheetData>
    <row r="1" spans="1:9" x14ac:dyDescent="0.25">
      <c r="A1" s="1"/>
      <c r="B1" s="1" t="s">
        <v>0</v>
      </c>
      <c r="C1" s="1" t="s">
        <v>20</v>
      </c>
      <c r="D1" s="1" t="s">
        <v>22</v>
      </c>
      <c r="E1" s="1" t="s">
        <v>21</v>
      </c>
      <c r="F1" s="1" t="s">
        <v>2</v>
      </c>
      <c r="G1" s="1" t="s">
        <v>6</v>
      </c>
      <c r="H1" s="1" t="s">
        <v>1</v>
      </c>
      <c r="I1" s="1" t="s">
        <v>3</v>
      </c>
    </row>
    <row r="2" spans="1:9" s="5" customFormat="1" x14ac:dyDescent="0.25">
      <c r="A2" s="3">
        <v>1</v>
      </c>
      <c r="B2" s="3" t="s">
        <v>14</v>
      </c>
      <c r="C2" s="1">
        <v>2</v>
      </c>
      <c r="D2" s="4" t="s">
        <v>19</v>
      </c>
      <c r="E2" s="1">
        <v>1</v>
      </c>
      <c r="F2" s="1" t="s">
        <v>26</v>
      </c>
      <c r="G2" s="4">
        <v>431000</v>
      </c>
      <c r="H2" s="1">
        <v>181000</v>
      </c>
      <c r="I2" s="1" t="s">
        <v>27</v>
      </c>
    </row>
    <row r="3" spans="1:9" x14ac:dyDescent="0.25">
      <c r="A3" s="3" t="s">
        <v>13</v>
      </c>
      <c r="B3" s="3" t="s">
        <v>28</v>
      </c>
      <c r="C3" s="4">
        <v>1</v>
      </c>
      <c r="D3" s="4" t="s">
        <v>19</v>
      </c>
      <c r="E3" s="4">
        <v>1</v>
      </c>
      <c r="F3" s="4" t="s">
        <v>30</v>
      </c>
      <c r="G3" s="4">
        <v>431000</v>
      </c>
      <c r="H3" s="4">
        <v>281000</v>
      </c>
      <c r="I3" s="6" t="s">
        <v>29</v>
      </c>
    </row>
    <row r="4" spans="1:9" x14ac:dyDescent="0.25">
      <c r="A4" s="3">
        <v>2</v>
      </c>
      <c r="B4" s="3" t="s">
        <v>31</v>
      </c>
      <c r="C4" s="1">
        <v>3</v>
      </c>
      <c r="D4" s="1" t="s">
        <v>63</v>
      </c>
      <c r="E4" s="1">
        <v>1</v>
      </c>
      <c r="F4" s="1" t="s">
        <v>34</v>
      </c>
      <c r="G4" s="1">
        <v>467000</v>
      </c>
      <c r="H4" s="1">
        <v>467000</v>
      </c>
      <c r="I4" s="1"/>
    </row>
    <row r="5" spans="1:9" x14ac:dyDescent="0.25">
      <c r="A5" s="3">
        <v>3</v>
      </c>
      <c r="B5" s="3" t="s">
        <v>32</v>
      </c>
      <c r="C5" s="1" t="s">
        <v>36</v>
      </c>
      <c r="D5" s="1" t="s">
        <v>62</v>
      </c>
      <c r="E5" s="1">
        <v>1</v>
      </c>
      <c r="F5" s="1" t="s">
        <v>33</v>
      </c>
      <c r="G5" s="1">
        <v>289000</v>
      </c>
      <c r="H5" s="1">
        <v>289000</v>
      </c>
      <c r="I5" s="1"/>
    </row>
    <row r="6" spans="1:9" x14ac:dyDescent="0.25">
      <c r="A6" s="3">
        <v>4</v>
      </c>
      <c r="B6" s="11" t="s">
        <v>4</v>
      </c>
      <c r="C6" s="1"/>
      <c r="E6" s="1"/>
      <c r="F6" s="1"/>
      <c r="G6" s="1">
        <v>120000</v>
      </c>
      <c r="H6" s="1">
        <v>100000</v>
      </c>
      <c r="I6" s="1"/>
    </row>
    <row r="7" spans="1:9" x14ac:dyDescent="0.25">
      <c r="A7" s="3"/>
      <c r="B7" s="4" t="s">
        <v>25</v>
      </c>
      <c r="C7" s="1" t="s">
        <v>38</v>
      </c>
      <c r="D7" s="1"/>
      <c r="E7" s="1"/>
      <c r="F7" s="1"/>
      <c r="G7" s="1"/>
      <c r="H7" s="1">
        <v>16000</v>
      </c>
      <c r="I7" s="1"/>
    </row>
    <row r="8" spans="1:9" x14ac:dyDescent="0.25">
      <c r="A8" s="3">
        <v>5</v>
      </c>
      <c r="B8" s="3" t="s">
        <v>37</v>
      </c>
      <c r="C8" s="1">
        <v>1</v>
      </c>
      <c r="D8" s="1"/>
      <c r="E8" s="1">
        <v>1</v>
      </c>
      <c r="F8" s="1" t="s">
        <v>40</v>
      </c>
      <c r="G8" s="1">
        <v>50000</v>
      </c>
      <c r="H8" s="1">
        <v>25000</v>
      </c>
      <c r="I8" s="2" t="s">
        <v>39</v>
      </c>
    </row>
    <row r="9" spans="1:9" x14ac:dyDescent="0.25">
      <c r="A9" s="3">
        <v>6</v>
      </c>
      <c r="B9" s="3" t="s">
        <v>5</v>
      </c>
      <c r="C9" s="1"/>
      <c r="D9" s="1"/>
      <c r="E9" s="1"/>
      <c r="F9" s="1" t="s">
        <v>16</v>
      </c>
      <c r="G9" s="1">
        <v>40000</v>
      </c>
      <c r="H9" s="1">
        <v>15000</v>
      </c>
      <c r="I9" s="2" t="s">
        <v>41</v>
      </c>
    </row>
    <row r="10" spans="1:9" x14ac:dyDescent="0.25">
      <c r="A10" s="3" t="s">
        <v>13</v>
      </c>
      <c r="B10" s="3"/>
      <c r="C10" s="1"/>
      <c r="D10" s="1"/>
      <c r="E10" s="1"/>
      <c r="F10" s="1" t="s">
        <v>16</v>
      </c>
      <c r="G10" s="1"/>
      <c r="H10" s="1">
        <v>21000</v>
      </c>
      <c r="I10" s="2" t="s">
        <v>42</v>
      </c>
    </row>
    <row r="11" spans="1:9" x14ac:dyDescent="0.25">
      <c r="A11" s="3">
        <v>7</v>
      </c>
      <c r="B11" s="3" t="s">
        <v>7</v>
      </c>
      <c r="C11" s="1"/>
      <c r="D11" s="1"/>
      <c r="E11" s="1"/>
      <c r="F11" s="1"/>
      <c r="G11" s="1">
        <v>120000</v>
      </c>
      <c r="H11" s="1">
        <v>120000</v>
      </c>
      <c r="I11" s="1"/>
    </row>
    <row r="12" spans="1:9" x14ac:dyDescent="0.25">
      <c r="A12" s="3"/>
      <c r="B12" s="4" t="s">
        <v>53</v>
      </c>
      <c r="C12" s="1"/>
      <c r="D12" s="1"/>
      <c r="E12" s="1">
        <v>100</v>
      </c>
      <c r="F12" s="1" t="s">
        <v>16</v>
      </c>
      <c r="G12" s="1"/>
      <c r="H12" s="1">
        <f>50*E12</f>
        <v>5000</v>
      </c>
      <c r="I12" s="1"/>
    </row>
    <row r="13" spans="1:9" x14ac:dyDescent="0.25">
      <c r="A13" s="3"/>
      <c r="B13" s="4" t="s">
        <v>54</v>
      </c>
      <c r="C13" s="1"/>
      <c r="D13" s="1"/>
      <c r="E13" s="1">
        <v>50</v>
      </c>
      <c r="F13" s="1"/>
      <c r="G13" s="1"/>
      <c r="H13" s="1">
        <f>9.3*E13</f>
        <v>465.00000000000006</v>
      </c>
      <c r="I13" s="1"/>
    </row>
    <row r="14" spans="1:9" x14ac:dyDescent="0.25">
      <c r="A14" s="3"/>
      <c r="B14" s="4" t="s">
        <v>55</v>
      </c>
      <c r="C14" s="1"/>
      <c r="D14" s="1"/>
      <c r="E14" s="1">
        <v>2</v>
      </c>
      <c r="F14" s="1" t="s">
        <v>16</v>
      </c>
      <c r="G14" s="1"/>
      <c r="H14" s="1">
        <f>1242+234</f>
        <v>1476</v>
      </c>
      <c r="I14" s="1"/>
    </row>
    <row r="15" spans="1:9" x14ac:dyDescent="0.25">
      <c r="A15" s="3" t="s">
        <v>13</v>
      </c>
      <c r="B15" s="4" t="s">
        <v>56</v>
      </c>
      <c r="C15" s="1"/>
      <c r="D15" s="1"/>
      <c r="E15" s="1">
        <v>2</v>
      </c>
      <c r="F15" s="1" t="s">
        <v>16</v>
      </c>
      <c r="G15" s="1"/>
      <c r="H15" s="1">
        <f>2000+234</f>
        <v>2234</v>
      </c>
      <c r="I15" s="1"/>
    </row>
    <row r="16" spans="1:9" x14ac:dyDescent="0.25">
      <c r="A16" s="3"/>
      <c r="B16" s="4" t="s">
        <v>8</v>
      </c>
      <c r="C16" s="1">
        <v>1</v>
      </c>
      <c r="D16" s="1"/>
      <c r="E16" s="1" t="s">
        <v>23</v>
      </c>
      <c r="F16" s="1" t="s">
        <v>16</v>
      </c>
      <c r="G16" s="1"/>
      <c r="H16" s="1">
        <v>2500</v>
      </c>
      <c r="I16" s="1"/>
    </row>
    <row r="17" spans="1:9" x14ac:dyDescent="0.25">
      <c r="A17" s="3"/>
      <c r="B17" s="4" t="s">
        <v>65</v>
      </c>
      <c r="C17" s="1">
        <v>1</v>
      </c>
      <c r="D17" s="1"/>
      <c r="E17" s="1">
        <v>5</v>
      </c>
      <c r="F17" s="1" t="s">
        <v>16</v>
      </c>
      <c r="G17" s="1"/>
      <c r="H17" s="1">
        <f>638*E17</f>
        <v>3190</v>
      </c>
      <c r="I17" s="1"/>
    </row>
    <row r="18" spans="1:9" x14ac:dyDescent="0.25">
      <c r="A18" s="3"/>
      <c r="B18" s="10" t="s">
        <v>57</v>
      </c>
      <c r="C18" s="1"/>
      <c r="D18" s="1" t="s">
        <v>58</v>
      </c>
      <c r="E18" s="1"/>
      <c r="F18" s="1" t="s">
        <v>16</v>
      </c>
      <c r="G18" s="1"/>
      <c r="H18" s="1"/>
      <c r="I18" s="1"/>
    </row>
    <row r="19" spans="1:9" x14ac:dyDescent="0.25">
      <c r="A19" s="3"/>
      <c r="B19" s="4" t="s">
        <v>24</v>
      </c>
      <c r="C19" s="1"/>
      <c r="D19" s="1"/>
      <c r="E19" s="1"/>
      <c r="F19" s="1" t="s">
        <v>16</v>
      </c>
      <c r="G19" s="1"/>
      <c r="H19" s="1">
        <v>2000</v>
      </c>
      <c r="I19" s="1"/>
    </row>
    <row r="20" spans="1:9" x14ac:dyDescent="0.25">
      <c r="A20" s="3"/>
      <c r="B20" s="10" t="s">
        <v>47</v>
      </c>
      <c r="C20" s="1">
        <v>1</v>
      </c>
      <c r="D20" s="1" t="s">
        <v>61</v>
      </c>
      <c r="E20" s="1"/>
      <c r="F20" s="1" t="s">
        <v>16</v>
      </c>
      <c r="G20" s="1"/>
      <c r="H20" s="1"/>
      <c r="I20" s="1"/>
    </row>
    <row r="21" spans="1:9" x14ac:dyDescent="0.25">
      <c r="A21" s="3">
        <v>8</v>
      </c>
      <c r="B21" s="3" t="s">
        <v>9</v>
      </c>
      <c r="C21" s="1"/>
      <c r="D21" s="1"/>
      <c r="E21" s="1"/>
      <c r="F21" s="1"/>
      <c r="G21" s="1">
        <v>200000</v>
      </c>
      <c r="H21" s="1"/>
      <c r="I21" s="1"/>
    </row>
    <row r="22" spans="1:9" x14ac:dyDescent="0.25">
      <c r="A22" s="3"/>
      <c r="B22" s="4" t="s">
        <v>52</v>
      </c>
      <c r="C22" s="1" t="s">
        <v>44</v>
      </c>
      <c r="D22" s="1" t="s">
        <v>59</v>
      </c>
      <c r="E22" s="1">
        <v>1</v>
      </c>
      <c r="F22" s="1" t="s">
        <v>15</v>
      </c>
      <c r="G22" s="1"/>
      <c r="H22" s="9">
        <v>7260</v>
      </c>
      <c r="I22" s="2" t="s">
        <v>60</v>
      </c>
    </row>
    <row r="23" spans="1:9" x14ac:dyDescent="0.25">
      <c r="A23" s="3">
        <v>9</v>
      </c>
      <c r="B23" s="3" t="s">
        <v>10</v>
      </c>
      <c r="C23" s="1"/>
      <c r="D23" s="1"/>
      <c r="E23" s="1"/>
      <c r="F23" s="1"/>
      <c r="G23" s="1">
        <v>200000</v>
      </c>
      <c r="H23" s="1"/>
      <c r="I23" s="1"/>
    </row>
    <row r="24" spans="1:9" x14ac:dyDescent="0.25">
      <c r="A24" s="3"/>
      <c r="B24" s="4" t="s">
        <v>50</v>
      </c>
      <c r="C24" s="1" t="s">
        <v>44</v>
      </c>
      <c r="D24" s="1" t="s">
        <v>51</v>
      </c>
      <c r="E24" s="1">
        <v>3</v>
      </c>
      <c r="F24" s="1" t="s">
        <v>15</v>
      </c>
      <c r="G24" s="1"/>
      <c r="H24" s="1">
        <f>9840*E24</f>
        <v>29520</v>
      </c>
      <c r="I24" s="2" t="s">
        <v>49</v>
      </c>
    </row>
    <row r="25" spans="1:9" x14ac:dyDescent="0.25">
      <c r="A25" s="3">
        <v>10</v>
      </c>
      <c r="B25" s="3" t="s">
        <v>11</v>
      </c>
      <c r="C25" s="1"/>
      <c r="D25" s="1"/>
      <c r="E25" s="1"/>
      <c r="F25" s="1"/>
      <c r="G25" s="1">
        <v>100000</v>
      </c>
      <c r="H25" s="1">
        <v>100000</v>
      </c>
      <c r="I25" s="1"/>
    </row>
    <row r="26" spans="1:9" x14ac:dyDescent="0.25">
      <c r="A26" s="3"/>
      <c r="B26" s="12" t="s">
        <v>68</v>
      </c>
      <c r="C26" s="1"/>
      <c r="D26" s="1" t="s">
        <v>67</v>
      </c>
      <c r="E26" s="1">
        <v>3</v>
      </c>
      <c r="F26" s="1" t="s">
        <v>16</v>
      </c>
      <c r="G26" s="1"/>
      <c r="H26" s="1">
        <f>E26*670</f>
        <v>2010</v>
      </c>
      <c r="I26" s="2" t="s">
        <v>66</v>
      </c>
    </row>
    <row r="27" spans="1:9" x14ac:dyDescent="0.25">
      <c r="A27" s="3"/>
      <c r="B27" s="10" t="s">
        <v>69</v>
      </c>
      <c r="C27" s="1"/>
      <c r="D27" s="1"/>
      <c r="E27" s="1">
        <v>4</v>
      </c>
      <c r="F27" s="1" t="s">
        <v>16</v>
      </c>
      <c r="G27" s="1"/>
      <c r="H27" s="1"/>
      <c r="I27" s="1"/>
    </row>
    <row r="28" spans="1:9" x14ac:dyDescent="0.25">
      <c r="A28" s="3"/>
      <c r="B28" s="4" t="s">
        <v>64</v>
      </c>
      <c r="C28" s="1">
        <v>2</v>
      </c>
      <c r="D28" s="1"/>
      <c r="E28" s="1">
        <v>4</v>
      </c>
      <c r="F28" s="1" t="s">
        <v>16</v>
      </c>
      <c r="G28" s="1"/>
      <c r="H28" s="1">
        <f>1400*E28</f>
        <v>5600</v>
      </c>
      <c r="I28" s="1"/>
    </row>
    <row r="29" spans="1:9" x14ac:dyDescent="0.25">
      <c r="A29" s="3">
        <v>11</v>
      </c>
      <c r="B29" s="3" t="s">
        <v>17</v>
      </c>
      <c r="C29" s="1" t="s">
        <v>35</v>
      </c>
      <c r="D29" s="1" t="s">
        <v>12</v>
      </c>
      <c r="E29" s="1"/>
      <c r="F29" s="1" t="s">
        <v>43</v>
      </c>
      <c r="H29" s="1">
        <v>25000</v>
      </c>
      <c r="I29" s="2" t="s">
        <v>18</v>
      </c>
    </row>
    <row r="30" spans="1:9" x14ac:dyDescent="0.25">
      <c r="A30" s="1"/>
      <c r="B30" s="1" t="s">
        <v>46</v>
      </c>
      <c r="C30" s="1">
        <v>6</v>
      </c>
      <c r="D30" s="1"/>
      <c r="E30" s="1"/>
      <c r="F30" s="1"/>
      <c r="G30" s="1" t="s">
        <v>45</v>
      </c>
      <c r="H30" s="1"/>
      <c r="I30" s="7"/>
    </row>
    <row r="31" spans="1:9" x14ac:dyDescent="0.25">
      <c r="A31" s="1"/>
      <c r="B31" s="8" t="s">
        <v>48</v>
      </c>
      <c r="C31" s="1">
        <v>6</v>
      </c>
      <c r="D31" s="1"/>
      <c r="E31" s="1"/>
      <c r="F31" s="1"/>
      <c r="G31" s="1" t="s">
        <v>45</v>
      </c>
      <c r="H31" s="1"/>
      <c r="I31" s="1"/>
    </row>
    <row r="33" spans="7:8" x14ac:dyDescent="0.25">
      <c r="G33">
        <f>SUM(G2:G31)</f>
        <v>2448000</v>
      </c>
      <c r="H33">
        <f>SUM(H2:H29)-H15-H10-H3</f>
        <v>1397021</v>
      </c>
    </row>
  </sheetData>
  <hyperlinks>
    <hyperlink ref="I29" r:id="rId1"/>
    <hyperlink ref="I3" r:id="rId2"/>
    <hyperlink ref="I8" r:id="rId3"/>
    <hyperlink ref="I9" r:id="rId4"/>
    <hyperlink ref="I10" r:id="rId5"/>
    <hyperlink ref="I24" r:id="rId6"/>
    <hyperlink ref="I22" r:id="rId7"/>
    <hyperlink ref="I26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Афанасьев</dc:creator>
  <cp:lastModifiedBy>Алексей Афанасьев</cp:lastModifiedBy>
  <dcterms:created xsi:type="dcterms:W3CDTF">2022-01-20T14:59:57Z</dcterms:created>
  <dcterms:modified xsi:type="dcterms:W3CDTF">2022-01-21T14:44:16Z</dcterms:modified>
</cp:coreProperties>
</file>