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ject\PACVIC\ssj\"/>
    </mc:Choice>
  </mc:AlternateContent>
  <xr:revisionPtr revIDLastSave="0" documentId="13_ncr:1_{C745FC6A-23D9-4E91-AE35-7DB541511671}" xr6:coauthVersionLast="47" xr6:coauthVersionMax="47" xr10:uidLastSave="{00000000-0000-0000-0000-000000000000}"/>
  <bookViews>
    <workbookView xWindow="-120" yWindow="-120" windowWidth="29040" windowHeight="15840" activeTab="3" xr2:uid="{2D8AD6FB-06A8-429F-AD3B-DAC79497FD29}"/>
  </bookViews>
  <sheets>
    <sheet name="СП" sheetId="2" r:id="rId1"/>
    <sheet name="состав по бортам" sheetId="4" r:id="rId2"/>
    <sheet name="запрос КП" sheetId="3" r:id="rId3"/>
    <sheet name="ТХ камер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9" i="2" l="1"/>
  <c r="G69" i="2" s="1"/>
  <c r="F62" i="2"/>
  <c r="G62" i="2" s="1"/>
  <c r="F42" i="2"/>
  <c r="F14" i="2"/>
  <c r="F15" i="2"/>
  <c r="G15" i="2" s="1"/>
  <c r="F16" i="2"/>
  <c r="F17" i="2"/>
  <c r="G17" i="2" s="1"/>
  <c r="F18" i="2"/>
  <c r="F19" i="2"/>
  <c r="F20" i="2"/>
  <c r="F21" i="2"/>
  <c r="F22" i="2"/>
  <c r="F23" i="2"/>
  <c r="F24" i="2"/>
  <c r="G24" i="2" s="1"/>
  <c r="F25" i="2"/>
  <c r="F26" i="2"/>
  <c r="F27" i="2"/>
  <c r="F28" i="2"/>
  <c r="F29" i="2"/>
  <c r="F30" i="2"/>
  <c r="F31" i="2"/>
  <c r="G31" i="2" s="1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7" i="2"/>
  <c r="G48" i="2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3" i="2"/>
  <c r="G63" i="2" s="1"/>
  <c r="F64" i="2"/>
  <c r="F65" i="2"/>
  <c r="G65" i="2" s="1"/>
  <c r="F66" i="2"/>
  <c r="F67" i="2"/>
  <c r="F68" i="2"/>
  <c r="G68" i="2" s="1"/>
  <c r="F46" i="2"/>
  <c r="G46" i="2" s="1"/>
  <c r="F70" i="2"/>
  <c r="G70" i="2" s="1"/>
  <c r="F12" i="2"/>
  <c r="F10" i="2"/>
  <c r="G67" i="2"/>
  <c r="G66" i="2"/>
  <c r="G42" i="2"/>
  <c r="H13" i="2"/>
  <c r="G14" i="2"/>
  <c r="F11" i="2"/>
  <c r="G11" i="2" s="1"/>
  <c r="G12" i="2"/>
  <c r="G10" i="2"/>
  <c r="G43" i="2"/>
  <c r="G44" i="2"/>
  <c r="G45" i="2"/>
  <c r="G64" i="2"/>
  <c r="G72" i="2" l="1"/>
  <c r="H72" i="2" s="1"/>
  <c r="F13" i="2"/>
  <c r="G13" i="2" s="1"/>
</calcChain>
</file>

<file path=xl/sharedStrings.xml><?xml version="1.0" encoding="utf-8"?>
<sst xmlns="http://schemas.openxmlformats.org/spreadsheetml/2006/main" count="461" uniqueCount="237">
  <si>
    <t>Видеокамеры</t>
  </si>
  <si>
    <t>Разрешение кадра видеокамеры</t>
  </si>
  <si>
    <t>Единицы измерения</t>
  </si>
  <si>
    <t>Комплектуется Исполнителем</t>
  </si>
  <si>
    <t>Выбор разрешения и частоты кадра видеосъемки посредством программного обеспечения</t>
  </si>
  <si>
    <t>1920 x 1080</t>
  </si>
  <si>
    <t>пиксель</t>
  </si>
  <si>
    <t>2560 x 1440</t>
  </si>
  <si>
    <t>Коммутатор Ethernet</t>
  </si>
  <si>
    <t>Мбит/с</t>
  </si>
  <si>
    <t>Промышленный монитор</t>
  </si>
  <si>
    <t>Да</t>
  </si>
  <si>
    <t>Значение</t>
  </si>
  <si>
    <t>Наименование характеристики</t>
  </si>
  <si>
    <t>Решение</t>
  </si>
  <si>
    <t>Планшетный компьютер</t>
  </si>
  <si>
    <t>Количество</t>
  </si>
  <si>
    <t>Геометрические размеры</t>
  </si>
  <si>
    <t>- диагональ экрана (не менее)</t>
  </si>
  <si>
    <t>Тип камеры</t>
  </si>
  <si>
    <t>IP (сетевая)</t>
  </si>
  <si>
    <t>-</t>
  </si>
  <si>
    <t>Поддержка протокола ONVIF</t>
  </si>
  <si>
    <t>Поддержка питания PoE</t>
  </si>
  <si>
    <t>Поддержка стандарта сжатия видео Н.265</t>
  </si>
  <si>
    <t>- на внешней обшивке фюзеляжа (не менее)</t>
  </si>
  <si>
    <t>1280х1024</t>
  </si>
  <si>
    <t>- в пассажирской кабине (не менее)</t>
  </si>
  <si>
    <t>- в кабине экипажа (не менее)</t>
  </si>
  <si>
    <t>Диагональ экрана</t>
  </si>
  <si>
    <t>дюйм</t>
  </si>
  <si>
    <t>Разрешение экрана</t>
  </si>
  <si>
    <t>Угол обзора по вертикали/горизонтали</t>
  </si>
  <si>
    <t>140/130</t>
  </si>
  <si>
    <t>градусы</t>
  </si>
  <si>
    <t>Контрастность</t>
  </si>
  <si>
    <t>Интерфейсы</t>
  </si>
  <si>
    <t>1хVGA, 1xDVI</t>
  </si>
  <si>
    <t>Возможность крепления в 19” конструктив</t>
  </si>
  <si>
    <t>- ширина (не более)</t>
  </si>
  <si>
    <t>мм</t>
  </si>
  <si>
    <t>- высота (не более)</t>
  </si>
  <si>
    <t>- глубина (не более)</t>
  </si>
  <si>
    <t>Операционная система</t>
  </si>
  <si>
    <t>Windows 10</t>
  </si>
  <si>
    <t>Промышленный компьютер</t>
  </si>
  <si>
    <t>Процессор (не менее)</t>
  </si>
  <si>
    <t>Intel Core I5</t>
  </si>
  <si>
    <t>Оперативная память (не менее)</t>
  </si>
  <si>
    <t>Гб</t>
  </si>
  <si>
    <t>Тип жесткого диска</t>
  </si>
  <si>
    <t>SSD</t>
  </si>
  <si>
    <t>Объем жесткого диска (не менее)</t>
  </si>
  <si>
    <t>Тип исполнения</t>
  </si>
  <si>
    <t>безвентиляторный</t>
  </si>
  <si>
    <t>Порты USB (не менее)</t>
  </si>
  <si>
    <t>шт</t>
  </si>
  <si>
    <t>Тип порта USB (не менее)</t>
  </si>
  <si>
    <t>2.0</t>
  </si>
  <si>
    <t>Наличие выхода VGA</t>
  </si>
  <si>
    <t>Клавиатура с трекболом</t>
  </si>
  <si>
    <t>Диаметр трекбола (не менее)</t>
  </si>
  <si>
    <t>Количество клавиш</t>
  </si>
  <si>
    <t>Интерфейс</t>
  </si>
  <si>
    <t>USB</t>
  </si>
  <si>
    <t>Видеосервер</t>
  </si>
  <si>
    <t>Процессор</t>
  </si>
  <si>
    <t>Intel Core i7</t>
  </si>
  <si>
    <t>Сервер точного времени</t>
  </si>
  <si>
    <t>Входы синхронизации</t>
  </si>
  <si>
    <t>GPS, ГЛОНАСС</t>
  </si>
  <si>
    <t>Выходы синхронизации</t>
  </si>
  <si>
    <t>NTP-сервер, PTP, 1 PPS, IRIG-B</t>
  </si>
  <si>
    <t>Аккумуляторная батарея</t>
  </si>
  <si>
    <t>Напряжение</t>
  </si>
  <si>
    <t>В</t>
  </si>
  <si>
    <t>Исполнение</t>
  </si>
  <si>
    <t>авиационное</t>
  </si>
  <si>
    <t>Выходная мощность</t>
  </si>
  <si>
    <t>Вт</t>
  </si>
  <si>
    <t>Выходное напряжение</t>
  </si>
  <si>
    <t xml:space="preserve"> Предоставляется Заказчиком</t>
  </si>
  <si>
    <t xml:space="preserve"> SAFT 26108-6</t>
  </si>
  <si>
    <t>Объем накопителя для системного диска (не менее)</t>
  </si>
  <si>
    <t>Объем накопителя для видеоинформации (не менее)</t>
  </si>
  <si>
    <t>Наименование</t>
  </si>
  <si>
    <t>самолет 97001</t>
  </si>
  <si>
    <t>самолет 97003</t>
  </si>
  <si>
    <r>
      <t>Размещение*</t>
    </r>
    <r>
      <rPr>
        <b/>
        <vertAlign val="superscript"/>
        <sz val="8"/>
        <color theme="1"/>
        <rFont val="Times New Roman"/>
        <family val="1"/>
        <charset val="204"/>
      </rPr>
      <t>1</t>
    </r>
  </si>
  <si>
    <t>Видеокамера обзора аэродинамических поверхно- стей</t>
  </si>
  <si>
    <r>
      <t>На внешней поверхности самолёта*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</si>
  <si>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пассажирской кабины</t>
  </si>
  <si>
    <r>
      <t>В пассажирской кабине*</t>
    </r>
    <r>
      <rPr>
        <vertAlign val="superscript"/>
        <sz val="10"/>
        <color theme="1"/>
        <rFont val="Times New Roman"/>
        <family val="1"/>
        <charset val="204"/>
      </rPr>
      <t>6</t>
    </r>
  </si>
  <si>
    <t>Видеокамера обзора кабины экипажа</t>
  </si>
  <si>
    <r>
      <t>В кабине экипажа*</t>
    </r>
    <r>
      <rPr>
        <vertAlign val="superscript"/>
        <sz val="10"/>
        <color theme="1"/>
        <rFont val="Times New Roman"/>
        <family val="1"/>
        <charset val="204"/>
      </rPr>
      <t>7</t>
    </r>
  </si>
  <si>
    <t>В стойке АРМ</t>
  </si>
  <si>
    <t>1 к-т</t>
  </si>
  <si>
    <r>
      <t>В соответствии с местом размеще- ния видеокамеры *</t>
    </r>
    <r>
      <rPr>
        <vertAlign val="superscript"/>
        <sz val="10"/>
        <color theme="1"/>
        <rFont val="Times New Roman"/>
        <family val="1"/>
        <charset val="204"/>
      </rPr>
      <t>7</t>
    </r>
  </si>
  <si>
    <t>Оборудование рабочих мест оператора (РМО)</t>
  </si>
  <si>
    <t>На РМО-1 и РМО-2</t>
  </si>
  <si>
    <t>Комплект соединительных кабелей</t>
  </si>
  <si>
    <t>В соответствии с местом размеще- ния компонента</t>
  </si>
  <si>
    <t>Система сбора и регистрации (ССиР)</t>
  </si>
  <si>
    <t>Накопитель информации</t>
  </si>
  <si>
    <r>
      <t>Контейнер с аккумуляторной батареей*</t>
    </r>
    <r>
      <rPr>
        <vertAlign val="superscript"/>
        <sz val="10"/>
        <color theme="1"/>
        <rFont val="Times New Roman"/>
        <family val="1"/>
        <charset val="204"/>
      </rPr>
      <t>5</t>
    </r>
  </si>
  <si>
    <t>В стойке СБИ</t>
  </si>
  <si>
    <t>Комплект крепежных элементов</t>
  </si>
  <si>
    <t>В соответствии с Приложением Б</t>
  </si>
  <si>
    <t>Стойка монтажная с комплектом монтажных компонентов</t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</si>
  <si>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АРМ – левое исполнение;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</si>
  <si>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СБИ – правое исполнение.</t>
    </r>
  </si>
  <si>
    <t>Преобразователь напряжения 28 В / 220 В</t>
  </si>
  <si>
    <r>
      <t>1 *</t>
    </r>
    <r>
      <rPr>
        <vertAlign val="superscript"/>
        <sz val="10"/>
        <color theme="1"/>
        <rFont val="Times New Roman"/>
        <family val="1"/>
        <charset val="204"/>
      </rPr>
      <t>4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</si>
  <si>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1"/>
        <charset val="204"/>
      </rPr>
      <t xml:space="preserve"> Схема размещения стоек АРМ и СБИ в пассажирской кабине представлена в Приложении А.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</si>
  <si>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1"/>
        <charset val="204"/>
      </rPr>
      <t xml:space="preserve"> Состав СВР должен быть определен Исполнителем в ICD по результатам подбора компонентов системы ви- деорегистрации в соответствии с Перечнем зон, необходимых для обзора видеокамерами, представленными в Приложении В на этапе 1 «Эскизный проект».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</si>
  <si>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3)</t>
    </r>
    <r>
      <rPr>
        <sz val="10"/>
        <color theme="1"/>
        <rFont val="Times New Roman"/>
        <family val="1"/>
        <charset val="204"/>
      </rPr>
      <t xml:space="preserve"> В комплект поставки на каждый из опытных самолетов должны входить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</si>
  <si>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с установленными компонентами АРМ (Стойка АРМ) – 1 ;</t>
    </r>
  </si>
  <si>
    <r>
      <t>-</t>
    </r>
    <r>
      <rPr>
        <sz val="7"/>
        <color theme="1"/>
        <rFont val="Times New Roman"/>
        <family val="1"/>
        <charset val="204"/>
      </rPr>
      <t xml:space="preserve">  </t>
    </r>
    <r>
      <rPr>
        <sz val="10"/>
        <color theme="1"/>
        <rFont val="Times New Roman"/>
        <family val="1"/>
        <charset val="204"/>
      </rPr>
      <t>Стойка монтажная для установки Заказчиком компонентов СБИ (Стойка СБИ) – 1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</si>
  <si>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Устанавливается Заказчиком опционально на один из опытных самолетов в процессе летных испытаний.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</si>
  <si>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5)</t>
    </r>
    <r>
      <rPr>
        <sz val="10"/>
        <color theme="1"/>
        <rFont val="Times New Roman"/>
        <family val="1"/>
        <charset val="204"/>
      </rPr>
      <t xml:space="preserve"> Контейнер «Отсек АБ SAFT 26108-6» изготавливается Исполнителем по КД Заказчика (см. Приложение Д – см. п.. 4.14.2(б)); Аккумуляторная батарея предоставляется Заказчиком (см. п.. 4.14.2(в)).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</si>
  <si>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6)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4.14.3(а)).</t>
    </r>
  </si>
  <si>
    <r>
      <t>*</t>
    </r>
    <r>
      <rPr>
        <vertAlign val="superscript"/>
        <sz val="10"/>
        <color theme="1"/>
        <rFont val="Times New Roman"/>
        <family val="1"/>
        <charset val="204"/>
      </rPr>
      <t>7)</t>
    </r>
    <r>
      <rPr>
        <sz val="10"/>
        <color theme="1"/>
        <rFont val="Times New Roman"/>
        <family val="1"/>
        <charset val="204"/>
      </rPr>
      <t xml:space="preserve"> Устанавливается Заказчиком (см. п.. 4.14.3(б)).</t>
    </r>
  </si>
  <si>
    <t>Цена $ за шт</t>
  </si>
  <si>
    <t>Стоимость, $</t>
  </si>
  <si>
    <t>Соед кабеля, к-т</t>
  </si>
  <si>
    <t>Комплект конструктивных элементов для крепления компонентов СВР, к-т</t>
  </si>
  <si>
    <t>Комплект соединительных кабелей и сменных объективов, к-т</t>
  </si>
  <si>
    <t>Разрешение</t>
  </si>
  <si>
    <t>Система видеорегистрации (СВР)</t>
  </si>
  <si>
    <r>
      <t xml:space="preserve">Цена </t>
    </r>
    <r>
      <rPr>
        <sz val="10"/>
        <color theme="1"/>
        <rFont val="Times New Roman"/>
        <family val="1"/>
        <charset val="204"/>
      </rPr>
      <t>₽ за шт</t>
    </r>
  </si>
  <si>
    <t>Преобразователь напряжения 28В/220В в 19”</t>
  </si>
  <si>
    <t>Стойка монтажная с комплектом монтажных компонентов 32U</t>
  </si>
  <si>
    <t>Видеосервер на подключение 30 камер, шт</t>
  </si>
  <si>
    <t>Накопитель информации, шт</t>
  </si>
  <si>
    <t>Промышленный безвентиляторный компьютер</t>
  </si>
  <si>
    <t>₽</t>
  </si>
  <si>
    <t>1 $ =</t>
  </si>
  <si>
    <t>Соединительные кабеля, разъемы, комплект</t>
  </si>
  <si>
    <t>i5, 8Гб ОП, 500Гб SSD,VGA, USB 2.0 x3шт</t>
  </si>
  <si>
    <t>i7, 8Гб ОП, 500Гб + 1000Гб SSD, 19" исполнение</t>
  </si>
  <si>
    <t xml:space="preserve">GPS, ГЛОНАСС, NTN-сервер, PTР, IRIG-B </t>
  </si>
  <si>
    <t>Инвертор 28В в 220В в стоечном 19 дюймовом исполнении</t>
  </si>
  <si>
    <r>
      <t>Видеокамера обзора аэродинамических поверхностей (минус 55 плюс 70</t>
    </r>
    <r>
      <rPr>
        <sz val="11"/>
        <color theme="1"/>
        <rFont val="Calibri"/>
        <family val="2"/>
        <charset val="204"/>
      </rPr>
      <t>÷</t>
    </r>
    <r>
      <rPr>
        <sz val="11"/>
        <color theme="1"/>
        <rFont val="Calibri"/>
        <family val="2"/>
        <charset val="204"/>
        <scheme val="minor"/>
      </rPr>
      <t>85 С)</t>
    </r>
  </si>
  <si>
    <t>Примечания</t>
  </si>
  <si>
    <t>FPM-3171G-R3BE</t>
  </si>
  <si>
    <t>Отсек аккумуляторной батареи</t>
  </si>
  <si>
    <t>Поддержка протокола ONVIF, Поддержка питания PoE, Поддержка стандарта сжатия видео Н.265</t>
  </si>
  <si>
    <t>Температура и высота</t>
  </si>
  <si>
    <t>A1</t>
  </si>
  <si>
    <t>D2</t>
  </si>
  <si>
    <t>Повышенная температура среды (рабочая/предельная), °С</t>
  </si>
  <si>
    <t>Пониженная температура среды (рабочая/предельная), °С</t>
  </si>
  <si>
    <t>Высота (эквивалент высоты при работающей КСКВ), м</t>
  </si>
  <si>
    <t>Допустимая высота разгерметизации, м</t>
  </si>
  <si>
    <t>Повышенное давление, кПа</t>
  </si>
  <si>
    <t>Изменение температуры</t>
  </si>
  <si>
    <t>С</t>
  </si>
  <si>
    <t>A</t>
  </si>
  <si>
    <t>Влажность</t>
  </si>
  <si>
    <t>А</t>
  </si>
  <si>
    <t>C</t>
  </si>
  <si>
    <t>Ударные эксплуатационные нагрузки и безопасность разрушения</t>
  </si>
  <si>
    <t>B</t>
  </si>
  <si>
    <t>Вибрация</t>
  </si>
  <si>
    <t>S[C]; H[R]</t>
  </si>
  <si>
    <t>Взрывобезопасность</t>
  </si>
  <si>
    <t>X</t>
  </si>
  <si>
    <t>Водонепроницаемость</t>
  </si>
  <si>
    <t>S</t>
  </si>
  <si>
    <t>Пыль и песок</t>
  </si>
  <si>
    <t>Грибоустойчивость</t>
  </si>
  <si>
    <t>Соляной туман</t>
  </si>
  <si>
    <t>Магнитное воздействие</t>
  </si>
  <si>
    <t>Электропитание</t>
  </si>
  <si>
    <t>A(RХ)</t>
  </si>
  <si>
    <t>Импульсы напряжения</t>
  </si>
  <si>
    <t>Помехи звуковых частот</t>
  </si>
  <si>
    <t>R</t>
  </si>
  <si>
    <t>Радиочастотная восприимчивость</t>
  </si>
  <si>
    <t>ТТ</t>
  </si>
  <si>
    <t>Восприимчивость к переходным процессам, вызванным молнией</t>
  </si>
  <si>
    <t>Прямое воздействие молнии</t>
  </si>
  <si>
    <t>Обледенение</t>
  </si>
  <si>
    <t>Х</t>
  </si>
  <si>
    <t>70 / 85</t>
  </si>
  <si>
    <t>55 / 85</t>
  </si>
  <si>
    <t>5 / -55</t>
  </si>
  <si>
    <t>-55 / -55</t>
  </si>
  <si>
    <t>Пассажирская кабина</t>
  </si>
  <si>
    <t>Кабина экипажа</t>
  </si>
  <si>
    <t>Внешняя</t>
  </si>
  <si>
    <t>S[B]; H[P]</t>
  </si>
  <si>
    <t>ACХ</t>
  </si>
  <si>
    <t>МM</t>
  </si>
  <si>
    <t>НН</t>
  </si>
  <si>
    <t>F</t>
  </si>
  <si>
    <t>Требования ТЗ</t>
  </si>
  <si>
    <t>нет требования</t>
  </si>
  <si>
    <t>Внутреняя</t>
  </si>
  <si>
    <t>БАЙТ ЭРГ</t>
  </si>
  <si>
    <t>R (C, C1)</t>
  </si>
  <si>
    <t>66 г 41 в</t>
  </si>
  <si>
    <t>73 г 43 в</t>
  </si>
  <si>
    <t xml:space="preserve">R (E и E1) </t>
  </si>
  <si>
    <t>Ethernet 100BASE-TX (IEEE 802.3)</t>
  </si>
  <si>
    <t>Ethernet 100BASE-TX (IEEE 802.3).</t>
  </si>
  <si>
    <t>Мощность (макс подогрев), Вт</t>
  </si>
  <si>
    <t>SOURIAU 8533-2Y12-12PN '+28В</t>
  </si>
  <si>
    <t>ИК подсвет</t>
  </si>
  <si>
    <t>Нет</t>
  </si>
  <si>
    <t>Устойчивость к возгоранию</t>
  </si>
  <si>
    <t>Прим</t>
  </si>
  <si>
    <t xml:space="preserve">Загрязняющие жидкости </t>
  </si>
  <si>
    <t>инженерный анализ</t>
  </si>
  <si>
    <t xml:space="preserve">Помехи индукции </t>
  </si>
  <si>
    <t xml:space="preserve">Излучение радиочастотной энергии </t>
  </si>
  <si>
    <t xml:space="preserve">Электростатический разряд </t>
  </si>
  <si>
    <t>если применимо</t>
  </si>
  <si>
    <t>Ethernet 100/1000BASE-T</t>
  </si>
  <si>
    <t>Поле зрения, °</t>
  </si>
  <si>
    <t>A2</t>
  </si>
  <si>
    <t>S1</t>
  </si>
  <si>
    <t>Y</t>
  </si>
  <si>
    <t>D</t>
  </si>
  <si>
    <t>T</t>
  </si>
  <si>
    <t>AWX</t>
  </si>
  <si>
    <t>TT</t>
  </si>
  <si>
    <t>1A1A</t>
  </si>
  <si>
    <t>M</t>
  </si>
  <si>
    <t>P</t>
  </si>
  <si>
    <t xml:space="preserve">A2G2L2
 A2J2L2 </t>
  </si>
  <si>
    <t>B3H3L3 
B3K3L3</t>
  </si>
  <si>
    <t>12200</t>
  </si>
  <si>
    <t>Элементы для крепления видеокамер, комплект</t>
  </si>
  <si>
    <t>ЭП</t>
  </si>
  <si>
    <t>Комплект конструктивных элементов для крепления компонентов СВР,  к-т</t>
  </si>
  <si>
    <t>Комплект соединительных кабелей, к-т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</si>
</sst>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#,##0.00\ &quot;₽&quot;"/>
    <numFmt numFmtId="166" formatCode="[$$-409]#,##0.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8"/>
      <color theme="1"/>
      <name val="Times New Roman"/>
      <family val="1"/>
      <charset val="204"/>
    </font>
    <font>
      <sz val="16.5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2"/>
    </xf>
    <xf numFmtId="46" fontId="5" fillId="0" borderId="1" xfId="0" applyNumberFormat="1" applyFont="1" applyBorder="1" applyAlignment="1">
      <alignment horizontal="center" vertical="center" wrapText="1"/>
    </xf>
    <xf numFmtId="0" fontId="5" fillId="0" borderId="0" xfId="0" applyFont="1"/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/>
    <xf numFmtId="1" fontId="1" fillId="0" borderId="0" xfId="0" applyNumberFormat="1" applyFont="1"/>
    <xf numFmtId="165" fontId="0" fillId="0" borderId="0" xfId="0" applyNumberFormat="1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1" xfId="0" applyFont="1" applyFill="1" applyBorder="1"/>
    <xf numFmtId="1" fontId="0" fillId="0" borderId="3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5" fillId="0" borderId="1" xfId="0" applyNumberFormat="1" applyFont="1" applyBorder="1"/>
    <xf numFmtId="164" fontId="14" fillId="0" borderId="1" xfId="0" applyNumberFormat="1" applyFont="1" applyBorder="1"/>
    <xf numFmtId="2" fontId="14" fillId="0" borderId="1" xfId="0" applyNumberFormat="1" applyFont="1" applyBorder="1"/>
    <xf numFmtId="0" fontId="14" fillId="0" borderId="1" xfId="0" applyFont="1" applyBorder="1" applyAlignment="1">
      <alignment vertical="top" wrapText="1"/>
    </xf>
    <xf numFmtId="0" fontId="14" fillId="0" borderId="1" xfId="0" applyNumberFormat="1" applyFont="1" applyBorder="1"/>
    <xf numFmtId="0" fontId="14" fillId="0" borderId="1" xfId="0" applyFont="1" applyBorder="1"/>
    <xf numFmtId="0" fontId="14" fillId="0" borderId="2" xfId="0" applyFont="1" applyBorder="1" applyAlignment="1">
      <alignment vertical="top" wrapText="1"/>
    </xf>
    <xf numFmtId="1" fontId="1" fillId="0" borderId="2" xfId="0" applyNumberFormat="1" applyFont="1" applyBorder="1"/>
    <xf numFmtId="164" fontId="0" fillId="0" borderId="2" xfId="0" applyNumberFormat="1" applyBorder="1"/>
    <xf numFmtId="2" fontId="0" fillId="0" borderId="2" xfId="0" applyNumberForma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5" fillId="0" borderId="1" xfId="1" applyBorder="1" applyAlignment="1">
      <alignment horizontal="right"/>
    </xf>
    <xf numFmtId="0" fontId="15" fillId="0" borderId="1" xfId="1" applyBorder="1" applyAlignment="1">
      <alignment horizontal="center"/>
    </xf>
    <xf numFmtId="0" fontId="15" fillId="0" borderId="1" xfId="1" applyBorder="1"/>
    <xf numFmtId="166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10" xfId="0" applyNumberFormat="1" applyFont="1" applyBorder="1" applyAlignment="1">
      <alignment horizontal="left" vertical="center" wrapText="1" indent="3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0" fontId="5" fillId="0" borderId="16" xfId="0" applyFont="1" applyBorder="1"/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8" xfId="0" applyFont="1" applyBorder="1"/>
    <xf numFmtId="0" fontId="5" fillId="0" borderId="13" xfId="0" applyFont="1" applyBorder="1" applyAlignment="1">
      <alignment horizontal="left" vertical="center"/>
    </xf>
    <xf numFmtId="0" fontId="5" fillId="0" borderId="2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5" fillId="0" borderId="17" xfId="0" applyFont="1" applyBorder="1"/>
    <xf numFmtId="0" fontId="5" fillId="0" borderId="13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5" fillId="0" borderId="9" xfId="0" quotePrefix="1" applyFont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5" fillId="0" borderId="22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9" fontId="5" fillId="0" borderId="29" xfId="0" applyNumberFormat="1" applyFont="1" applyBorder="1" applyAlignment="1">
      <alignment horizontal="center" vertical="center" wrapText="1"/>
    </xf>
    <xf numFmtId="0" fontId="0" fillId="2" borderId="0" xfId="0" applyFill="1"/>
    <xf numFmtId="0" fontId="0" fillId="0" borderId="30" xfId="0" applyBorder="1"/>
    <xf numFmtId="0" fontId="5" fillId="2" borderId="9" xfId="0" quotePrefix="1" applyFont="1" applyFill="1" applyBorder="1" applyAlignment="1">
      <alignment horizontal="center" wrapText="1"/>
    </xf>
    <xf numFmtId="0" fontId="5" fillId="2" borderId="10" xfId="0" quotePrefix="1" applyFont="1" applyFill="1" applyBorder="1" applyAlignment="1">
      <alignment horizontal="center" wrapText="1"/>
    </xf>
    <xf numFmtId="0" fontId="5" fillId="3" borderId="27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wrapText="1"/>
    </xf>
    <xf numFmtId="0" fontId="5" fillId="0" borderId="13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 inden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left" vertical="top" wrapText="1"/>
    </xf>
    <xf numFmtId="0" fontId="5" fillId="0" borderId="23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0" fillId="0" borderId="30" xfId="0" applyFill="1" applyBorder="1"/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DFA5-8C93-4E26-B00E-3D8602AC39AD}">
  <dimension ref="A1:H90"/>
  <sheetViews>
    <sheetView zoomScale="80" zoomScaleNormal="80" workbookViewId="0">
      <selection activeCell="A68" sqref="A68:XFD68"/>
    </sheetView>
  </sheetViews>
  <sheetFormatPr defaultRowHeight="15" x14ac:dyDescent="0.25"/>
  <cols>
    <col min="1" max="1" width="58.85546875" customWidth="1"/>
    <col min="2" max="2" width="30.28515625" customWidth="1"/>
    <col min="3" max="3" width="16.28515625" customWidth="1"/>
    <col min="4" max="4" width="38" customWidth="1"/>
    <col min="5" max="5" width="12.42578125" style="23" customWidth="1"/>
    <col min="6" max="6" width="12" customWidth="1"/>
    <col min="7" max="7" width="16.28515625" style="19" customWidth="1"/>
    <col min="8" max="8" width="16.42578125" customWidth="1"/>
    <col min="10" max="23" width="19" customWidth="1"/>
  </cols>
  <sheetData>
    <row r="1" spans="1:8" ht="25.5" x14ac:dyDescent="0.25">
      <c r="A1" s="36" t="s">
        <v>13</v>
      </c>
      <c r="B1" s="51" t="s">
        <v>12</v>
      </c>
      <c r="C1" s="37" t="s">
        <v>2</v>
      </c>
      <c r="D1" s="36" t="s">
        <v>14</v>
      </c>
      <c r="E1" s="38" t="s">
        <v>16</v>
      </c>
      <c r="F1" s="36" t="s">
        <v>122</v>
      </c>
      <c r="G1" s="39" t="s">
        <v>123</v>
      </c>
      <c r="H1" s="36" t="s">
        <v>129</v>
      </c>
    </row>
    <row r="2" spans="1:8" x14ac:dyDescent="0.25">
      <c r="A2" s="15" t="s">
        <v>128</v>
      </c>
      <c r="B2" s="36"/>
      <c r="C2" s="37"/>
      <c r="D2" s="36"/>
      <c r="E2" s="38"/>
      <c r="F2" s="36"/>
      <c r="G2" s="39"/>
      <c r="H2" s="36"/>
    </row>
    <row r="3" spans="1:8" x14ac:dyDescent="0.25">
      <c r="A3" s="2" t="s">
        <v>0</v>
      </c>
      <c r="B3" s="15"/>
      <c r="C3" s="15"/>
      <c r="D3" s="15"/>
      <c r="E3" s="40"/>
      <c r="F3" s="41"/>
      <c r="G3" s="42"/>
      <c r="H3" s="41"/>
    </row>
    <row r="4" spans="1:8" x14ac:dyDescent="0.25">
      <c r="A4" s="2" t="s">
        <v>19</v>
      </c>
      <c r="B4" s="3" t="s">
        <v>20</v>
      </c>
      <c r="C4" s="3" t="s">
        <v>21</v>
      </c>
      <c r="D4" s="2"/>
      <c r="E4" s="40"/>
      <c r="F4" s="41"/>
      <c r="G4" s="42"/>
      <c r="H4" s="41"/>
    </row>
    <row r="5" spans="1:8" x14ac:dyDescent="0.25">
      <c r="A5" s="2" t="s">
        <v>22</v>
      </c>
      <c r="B5" s="3" t="s">
        <v>11</v>
      </c>
      <c r="C5" s="3" t="s">
        <v>21</v>
      </c>
      <c r="D5" s="2"/>
      <c r="E5" s="40"/>
      <c r="F5" s="41"/>
      <c r="G5" s="42"/>
      <c r="H5" s="41"/>
    </row>
    <row r="6" spans="1:8" x14ac:dyDescent="0.25">
      <c r="A6" s="2" t="s">
        <v>23</v>
      </c>
      <c r="B6" s="3" t="s">
        <v>11</v>
      </c>
      <c r="C6" s="3" t="s">
        <v>21</v>
      </c>
      <c r="D6" s="2"/>
      <c r="E6" s="40"/>
      <c r="F6" s="41"/>
      <c r="G6" s="42"/>
      <c r="H6" s="41"/>
    </row>
    <row r="7" spans="1:8" x14ac:dyDescent="0.25">
      <c r="A7" s="2" t="s">
        <v>24</v>
      </c>
      <c r="B7" s="3" t="s">
        <v>11</v>
      </c>
      <c r="C7" s="3" t="s">
        <v>21</v>
      </c>
      <c r="D7" s="2"/>
      <c r="E7" s="40"/>
      <c r="F7" s="41"/>
      <c r="G7" s="42"/>
      <c r="H7" s="41"/>
    </row>
    <row r="8" spans="1:8" ht="25.5" x14ac:dyDescent="0.25">
      <c r="A8" s="2" t="s">
        <v>4</v>
      </c>
      <c r="B8" s="3" t="s">
        <v>11</v>
      </c>
      <c r="C8" s="3" t="s">
        <v>21</v>
      </c>
      <c r="D8" s="43"/>
      <c r="E8" s="40"/>
      <c r="F8" s="41"/>
      <c r="G8" s="42"/>
      <c r="H8" s="41"/>
    </row>
    <row r="9" spans="1:8" x14ac:dyDescent="0.25">
      <c r="A9" s="2" t="s">
        <v>1</v>
      </c>
      <c r="B9" s="2"/>
      <c r="C9" s="2"/>
      <c r="D9" s="43"/>
      <c r="E9" s="40"/>
      <c r="F9" s="41"/>
      <c r="G9" s="42"/>
      <c r="H9" s="41"/>
    </row>
    <row r="10" spans="1:8" x14ac:dyDescent="0.25">
      <c r="A10" s="7" t="s">
        <v>25</v>
      </c>
      <c r="B10" s="3" t="s">
        <v>26</v>
      </c>
      <c r="C10" s="3" t="s">
        <v>6</v>
      </c>
      <c r="D10" s="43"/>
      <c r="E10" s="40">
        <v>21</v>
      </c>
      <c r="F10" s="21">
        <f>H10/$G$77</f>
        <v>3571.4285714285716</v>
      </c>
      <c r="G10" s="42">
        <f t="shared" ref="G10:G15" si="0">E10*F10</f>
        <v>75000</v>
      </c>
      <c r="H10" s="41">
        <v>500000</v>
      </c>
    </row>
    <row r="11" spans="1:8" x14ac:dyDescent="0.25">
      <c r="A11" s="7" t="s">
        <v>27</v>
      </c>
      <c r="B11" s="3" t="s">
        <v>7</v>
      </c>
      <c r="C11" s="3" t="s">
        <v>6</v>
      </c>
      <c r="D11" s="43"/>
      <c r="E11" s="40">
        <v>8</v>
      </c>
      <c r="F11" s="21">
        <f t="shared" ref="F11" si="1">H11/140</f>
        <v>3571.4285714285716</v>
      </c>
      <c r="G11" s="42">
        <f t="shared" si="0"/>
        <v>28571.428571428572</v>
      </c>
      <c r="H11" s="41">
        <v>500000</v>
      </c>
    </row>
    <row r="12" spans="1:8" x14ac:dyDescent="0.25">
      <c r="A12" s="7" t="s">
        <v>28</v>
      </c>
      <c r="B12" s="3" t="s">
        <v>5</v>
      </c>
      <c r="C12" s="3" t="s">
        <v>6</v>
      </c>
      <c r="D12" s="43"/>
      <c r="E12" s="40">
        <v>6</v>
      </c>
      <c r="F12" s="21">
        <f t="shared" ref="F12:F43" si="2">H12/$G$77</f>
        <v>3571.4285714285716</v>
      </c>
      <c r="G12" s="42">
        <f t="shared" si="0"/>
        <v>21428.571428571428</v>
      </c>
      <c r="H12" s="41">
        <v>500000</v>
      </c>
    </row>
    <row r="13" spans="1:8" ht="25.5" x14ac:dyDescent="0.25">
      <c r="A13" s="2" t="s">
        <v>125</v>
      </c>
      <c r="B13" s="3"/>
      <c r="C13" s="3"/>
      <c r="D13" s="43"/>
      <c r="E13" s="40">
        <v>1</v>
      </c>
      <c r="F13" s="21">
        <f t="shared" si="2"/>
        <v>9714.2857142857138</v>
      </c>
      <c r="G13" s="42">
        <f t="shared" si="0"/>
        <v>9714.2857142857138</v>
      </c>
      <c r="H13" s="41">
        <f>34*40000</f>
        <v>1360000</v>
      </c>
    </row>
    <row r="14" spans="1:8" x14ac:dyDescent="0.25">
      <c r="A14" s="2" t="s">
        <v>126</v>
      </c>
      <c r="B14" s="3"/>
      <c r="C14" s="3"/>
      <c r="D14" s="43"/>
      <c r="E14" s="40">
        <v>1</v>
      </c>
      <c r="F14" s="21">
        <f t="shared" si="2"/>
        <v>14285.714285714286</v>
      </c>
      <c r="G14" s="42">
        <f t="shared" si="0"/>
        <v>14285.714285714286</v>
      </c>
      <c r="H14" s="41">
        <v>2000000</v>
      </c>
    </row>
    <row r="15" spans="1:8" x14ac:dyDescent="0.25">
      <c r="A15" s="2" t="s">
        <v>8</v>
      </c>
      <c r="B15" s="2">
        <v>1000</v>
      </c>
      <c r="C15" s="2" t="s">
        <v>9</v>
      </c>
      <c r="D15" s="2"/>
      <c r="E15" s="40">
        <v>3</v>
      </c>
      <c r="F15" s="21">
        <f t="shared" si="2"/>
        <v>1357.1428571428571</v>
      </c>
      <c r="G15" s="42">
        <f t="shared" si="0"/>
        <v>4071.4285714285716</v>
      </c>
      <c r="H15" s="41">
        <v>190000</v>
      </c>
    </row>
    <row r="16" spans="1:8" x14ac:dyDescent="0.25">
      <c r="A16" s="15" t="s">
        <v>98</v>
      </c>
      <c r="B16" s="2"/>
      <c r="C16" s="2"/>
      <c r="D16" s="2"/>
      <c r="E16" s="40"/>
      <c r="F16" s="21">
        <f t="shared" si="2"/>
        <v>0</v>
      </c>
      <c r="G16" s="42"/>
      <c r="H16" s="41"/>
    </row>
    <row r="17" spans="1:8" x14ac:dyDescent="0.25">
      <c r="A17" s="2" t="s">
        <v>10</v>
      </c>
      <c r="B17" s="15"/>
      <c r="C17" s="15"/>
      <c r="D17" s="2" t="s">
        <v>144</v>
      </c>
      <c r="E17" s="40">
        <v>10</v>
      </c>
      <c r="F17" s="21">
        <f t="shared" si="2"/>
        <v>1785.7142857142858</v>
      </c>
      <c r="G17" s="44">
        <f>E17*F17</f>
        <v>17857.142857142859</v>
      </c>
      <c r="H17" s="41">
        <v>250000</v>
      </c>
    </row>
    <row r="18" spans="1:8" x14ac:dyDescent="0.25">
      <c r="A18" s="2" t="s">
        <v>29</v>
      </c>
      <c r="B18" s="3">
        <v>17</v>
      </c>
      <c r="C18" s="3" t="s">
        <v>30</v>
      </c>
      <c r="D18" s="2"/>
      <c r="E18" s="40"/>
      <c r="F18" s="21">
        <f t="shared" si="2"/>
        <v>0</v>
      </c>
      <c r="G18" s="42"/>
      <c r="H18" s="41"/>
    </row>
    <row r="19" spans="1:8" x14ac:dyDescent="0.25">
      <c r="A19" s="2" t="s">
        <v>31</v>
      </c>
      <c r="B19" s="3" t="s">
        <v>26</v>
      </c>
      <c r="C19" s="3" t="s">
        <v>6</v>
      </c>
      <c r="D19" s="2"/>
      <c r="E19" s="40"/>
      <c r="F19" s="21">
        <f t="shared" si="2"/>
        <v>0</v>
      </c>
      <c r="G19" s="42"/>
      <c r="H19" s="41"/>
    </row>
    <row r="20" spans="1:8" x14ac:dyDescent="0.25">
      <c r="A20" s="2" t="s">
        <v>32</v>
      </c>
      <c r="B20" s="3" t="s">
        <v>33</v>
      </c>
      <c r="C20" s="3" t="s">
        <v>34</v>
      </c>
      <c r="D20" s="45"/>
      <c r="E20" s="40"/>
      <c r="F20" s="21">
        <f t="shared" si="2"/>
        <v>0</v>
      </c>
      <c r="G20" s="42"/>
      <c r="H20" s="41"/>
    </row>
    <row r="21" spans="1:8" x14ac:dyDescent="0.25">
      <c r="A21" s="2" t="s">
        <v>35</v>
      </c>
      <c r="B21" s="8">
        <v>29.167361111111109</v>
      </c>
      <c r="C21" s="3" t="s">
        <v>21</v>
      </c>
      <c r="D21" s="43"/>
      <c r="E21" s="40"/>
      <c r="F21" s="21">
        <f t="shared" si="2"/>
        <v>0</v>
      </c>
      <c r="G21" s="42"/>
      <c r="H21" s="41"/>
    </row>
    <row r="22" spans="1:8" x14ac:dyDescent="0.25">
      <c r="A22" s="2" t="s">
        <v>36</v>
      </c>
      <c r="B22" s="3" t="s">
        <v>37</v>
      </c>
      <c r="C22" s="3" t="s">
        <v>21</v>
      </c>
      <c r="D22" s="43"/>
      <c r="E22" s="40"/>
      <c r="F22" s="21">
        <f t="shared" si="2"/>
        <v>0</v>
      </c>
      <c r="G22" s="42"/>
      <c r="H22" s="41"/>
    </row>
    <row r="23" spans="1:8" x14ac:dyDescent="0.25">
      <c r="A23" s="2" t="s">
        <v>38</v>
      </c>
      <c r="B23" s="3" t="s">
        <v>11</v>
      </c>
      <c r="C23" s="3" t="s">
        <v>21</v>
      </c>
      <c r="D23" s="43"/>
      <c r="E23" s="40"/>
      <c r="F23" s="21">
        <f t="shared" si="2"/>
        <v>0</v>
      </c>
      <c r="G23" s="42"/>
      <c r="H23" s="41"/>
    </row>
    <row r="24" spans="1:8" x14ac:dyDescent="0.25">
      <c r="A24" s="36" t="s">
        <v>15</v>
      </c>
      <c r="B24" s="15"/>
      <c r="C24" s="15"/>
      <c r="D24" s="15"/>
      <c r="E24" s="40">
        <v>5</v>
      </c>
      <c r="F24" s="21">
        <f t="shared" si="2"/>
        <v>714.28571428571433</v>
      </c>
      <c r="G24" s="42">
        <f>E24*F24</f>
        <v>3571.4285714285716</v>
      </c>
      <c r="H24" s="41">
        <v>100000</v>
      </c>
    </row>
    <row r="25" spans="1:8" x14ac:dyDescent="0.25">
      <c r="A25" s="2" t="s">
        <v>17</v>
      </c>
      <c r="B25" s="2"/>
      <c r="C25" s="2"/>
      <c r="D25" s="2"/>
      <c r="E25" s="40"/>
      <c r="F25" s="21">
        <f t="shared" si="2"/>
        <v>0</v>
      </c>
      <c r="G25" s="42"/>
      <c r="H25" s="41"/>
    </row>
    <row r="26" spans="1:8" x14ac:dyDescent="0.25">
      <c r="A26" s="7" t="s">
        <v>18</v>
      </c>
      <c r="B26" s="3">
        <v>8</v>
      </c>
      <c r="C26" s="3" t="s">
        <v>30</v>
      </c>
      <c r="D26" s="2"/>
      <c r="E26" s="40"/>
      <c r="F26" s="21">
        <f t="shared" si="2"/>
        <v>0</v>
      </c>
      <c r="G26" s="42"/>
      <c r="H26" s="41"/>
    </row>
    <row r="27" spans="1:8" x14ac:dyDescent="0.25">
      <c r="A27" s="7" t="s">
        <v>39</v>
      </c>
      <c r="B27" s="3">
        <v>270</v>
      </c>
      <c r="C27" s="3" t="s">
        <v>40</v>
      </c>
      <c r="D27" s="2" t="s">
        <v>3</v>
      </c>
      <c r="E27" s="40"/>
      <c r="F27" s="21">
        <f t="shared" si="2"/>
        <v>0</v>
      </c>
      <c r="G27" s="42"/>
      <c r="H27" s="41"/>
    </row>
    <row r="28" spans="1:8" x14ac:dyDescent="0.25">
      <c r="A28" s="7" t="s">
        <v>41</v>
      </c>
      <c r="B28" s="3">
        <v>188</v>
      </c>
      <c r="C28" s="3" t="s">
        <v>40</v>
      </c>
      <c r="D28" s="43"/>
      <c r="E28" s="40"/>
      <c r="F28" s="21">
        <f t="shared" si="2"/>
        <v>0</v>
      </c>
      <c r="G28" s="42"/>
      <c r="H28" s="41"/>
    </row>
    <row r="29" spans="1:8" x14ac:dyDescent="0.25">
      <c r="A29" s="7" t="s">
        <v>42</v>
      </c>
      <c r="B29" s="3">
        <v>19</v>
      </c>
      <c r="C29" s="3" t="s">
        <v>40</v>
      </c>
      <c r="D29" s="43"/>
      <c r="E29" s="40"/>
      <c r="F29" s="21">
        <f t="shared" si="2"/>
        <v>0</v>
      </c>
      <c r="G29" s="42"/>
      <c r="H29" s="41"/>
    </row>
    <row r="30" spans="1:8" x14ac:dyDescent="0.25">
      <c r="A30" s="10" t="s">
        <v>43</v>
      </c>
      <c r="B30" s="11" t="s">
        <v>44</v>
      </c>
      <c r="C30" s="11" t="s">
        <v>21</v>
      </c>
      <c r="D30" s="46"/>
      <c r="E30" s="40"/>
      <c r="F30" s="21">
        <f t="shared" si="2"/>
        <v>0</v>
      </c>
      <c r="G30" s="42"/>
      <c r="H30" s="41"/>
    </row>
    <row r="31" spans="1:8" x14ac:dyDescent="0.25">
      <c r="A31" s="36" t="s">
        <v>45</v>
      </c>
      <c r="B31" s="15"/>
      <c r="C31" s="15"/>
      <c r="D31" s="15"/>
      <c r="E31" s="40">
        <v>9</v>
      </c>
      <c r="F31" s="21">
        <f t="shared" si="2"/>
        <v>1428.5714285714287</v>
      </c>
      <c r="G31" s="42">
        <f>E31*F31</f>
        <v>12857.142857142859</v>
      </c>
      <c r="H31" s="41">
        <v>200000</v>
      </c>
    </row>
    <row r="32" spans="1:8" x14ac:dyDescent="0.25">
      <c r="A32" s="2" t="s">
        <v>43</v>
      </c>
      <c r="B32" s="3" t="s">
        <v>44</v>
      </c>
      <c r="C32" s="3" t="s">
        <v>21</v>
      </c>
      <c r="D32" s="2"/>
      <c r="E32" s="40"/>
      <c r="F32" s="21">
        <f t="shared" si="2"/>
        <v>0</v>
      </c>
      <c r="G32" s="42"/>
      <c r="H32" s="41"/>
    </row>
    <row r="33" spans="1:8" x14ac:dyDescent="0.25">
      <c r="A33" s="2" t="s">
        <v>46</v>
      </c>
      <c r="B33" s="3" t="s">
        <v>47</v>
      </c>
      <c r="C33" s="3" t="s">
        <v>21</v>
      </c>
      <c r="D33" s="2"/>
      <c r="E33" s="40"/>
      <c r="F33" s="21">
        <f t="shared" si="2"/>
        <v>0</v>
      </c>
      <c r="G33" s="42"/>
      <c r="H33" s="41"/>
    </row>
    <row r="34" spans="1:8" ht="18.75" x14ac:dyDescent="0.25">
      <c r="A34" s="2" t="s">
        <v>48</v>
      </c>
      <c r="B34" s="3">
        <v>8</v>
      </c>
      <c r="C34" s="12" t="s">
        <v>49</v>
      </c>
      <c r="D34" s="13"/>
      <c r="E34" s="22"/>
      <c r="F34" s="21">
        <f t="shared" si="2"/>
        <v>0</v>
      </c>
      <c r="G34" s="18"/>
      <c r="H34" s="20"/>
    </row>
    <row r="35" spans="1:8" ht="15.75" customHeight="1" x14ac:dyDescent="0.25">
      <c r="A35" s="2" t="s">
        <v>50</v>
      </c>
      <c r="B35" s="3" t="s">
        <v>51</v>
      </c>
      <c r="C35" s="3" t="s">
        <v>21</v>
      </c>
      <c r="D35" s="2" t="s">
        <v>3</v>
      </c>
      <c r="E35" s="22"/>
      <c r="F35" s="21">
        <f t="shared" si="2"/>
        <v>0</v>
      </c>
      <c r="G35" s="18"/>
      <c r="H35" s="20"/>
    </row>
    <row r="36" spans="1:8" x14ac:dyDescent="0.25">
      <c r="A36" s="2" t="s">
        <v>52</v>
      </c>
      <c r="B36" s="3">
        <v>500</v>
      </c>
      <c r="C36" s="12" t="s">
        <v>49</v>
      </c>
      <c r="D36" s="5"/>
      <c r="E36" s="22"/>
      <c r="F36" s="21">
        <f t="shared" si="2"/>
        <v>0</v>
      </c>
      <c r="G36" s="18"/>
      <c r="H36" s="20"/>
    </row>
    <row r="37" spans="1:8" x14ac:dyDescent="0.25">
      <c r="A37" s="2" t="s">
        <v>53</v>
      </c>
      <c r="B37" s="3" t="s">
        <v>54</v>
      </c>
      <c r="C37" s="3" t="s">
        <v>21</v>
      </c>
      <c r="D37" s="5"/>
      <c r="E37" s="22"/>
      <c r="F37" s="21">
        <f t="shared" si="2"/>
        <v>0</v>
      </c>
      <c r="G37" s="18"/>
      <c r="H37" s="20"/>
    </row>
    <row r="38" spans="1:8" x14ac:dyDescent="0.25">
      <c r="A38" s="2" t="s">
        <v>55</v>
      </c>
      <c r="B38" s="3">
        <v>3</v>
      </c>
      <c r="C38" s="12" t="s">
        <v>56</v>
      </c>
      <c r="D38" s="5"/>
      <c r="E38" s="22"/>
      <c r="F38" s="21">
        <f t="shared" si="2"/>
        <v>0</v>
      </c>
      <c r="G38" s="18"/>
      <c r="H38" s="20"/>
    </row>
    <row r="39" spans="1:8" x14ac:dyDescent="0.25">
      <c r="A39" s="2" t="s">
        <v>57</v>
      </c>
      <c r="B39" s="3" t="s">
        <v>58</v>
      </c>
      <c r="C39" s="3" t="s">
        <v>21</v>
      </c>
      <c r="D39" s="5"/>
      <c r="E39" s="22"/>
      <c r="F39" s="21">
        <f t="shared" si="2"/>
        <v>0</v>
      </c>
      <c r="G39" s="18"/>
      <c r="H39" s="20"/>
    </row>
    <row r="40" spans="1:8" x14ac:dyDescent="0.25">
      <c r="A40" s="2" t="s">
        <v>59</v>
      </c>
      <c r="B40" s="3" t="s">
        <v>11</v>
      </c>
      <c r="C40" s="3" t="s">
        <v>21</v>
      </c>
      <c r="D40" s="5"/>
      <c r="E40" s="22"/>
      <c r="F40" s="21">
        <f t="shared" si="2"/>
        <v>0</v>
      </c>
      <c r="G40" s="18"/>
      <c r="H40" s="20"/>
    </row>
    <row r="41" spans="1:8" x14ac:dyDescent="0.25">
      <c r="A41" s="2" t="s">
        <v>124</v>
      </c>
      <c r="B41" s="3"/>
      <c r="C41" s="3"/>
      <c r="D41" s="5"/>
      <c r="E41" s="22"/>
      <c r="F41" s="21">
        <f t="shared" si="2"/>
        <v>0</v>
      </c>
      <c r="G41" s="18"/>
      <c r="H41" s="20"/>
    </row>
    <row r="42" spans="1:8" x14ac:dyDescent="0.25">
      <c r="A42" s="36" t="s">
        <v>60</v>
      </c>
      <c r="B42" s="15"/>
      <c r="C42" s="15"/>
      <c r="D42" s="15"/>
      <c r="E42" s="22">
        <v>4</v>
      </c>
      <c r="F42" s="21">
        <f t="shared" si="2"/>
        <v>585.71428571428567</v>
      </c>
      <c r="G42" s="18">
        <f t="shared" ref="G42:G70" si="3">E42*F42</f>
        <v>2342.8571428571427</v>
      </c>
      <c r="H42" s="20">
        <v>82000</v>
      </c>
    </row>
    <row r="43" spans="1:8" x14ac:dyDescent="0.25">
      <c r="A43" s="2" t="s">
        <v>61</v>
      </c>
      <c r="B43" s="3">
        <v>38</v>
      </c>
      <c r="C43" s="12" t="s">
        <v>40</v>
      </c>
      <c r="D43" s="2" t="s">
        <v>3</v>
      </c>
      <c r="E43" s="22"/>
      <c r="F43" s="21">
        <f t="shared" si="2"/>
        <v>0</v>
      </c>
      <c r="G43" s="18">
        <f t="shared" si="3"/>
        <v>0</v>
      </c>
      <c r="H43" s="20"/>
    </row>
    <row r="44" spans="1:8" x14ac:dyDescent="0.25">
      <c r="A44" s="2" t="s">
        <v>62</v>
      </c>
      <c r="B44" s="3">
        <v>105</v>
      </c>
      <c r="C44" s="12" t="s">
        <v>56</v>
      </c>
      <c r="D44" s="2"/>
      <c r="E44" s="22"/>
      <c r="F44" s="21">
        <f t="shared" ref="F44:F70" si="4">H44/$G$77</f>
        <v>0</v>
      </c>
      <c r="G44" s="18">
        <f t="shared" si="3"/>
        <v>0</v>
      </c>
      <c r="H44" s="20"/>
    </row>
    <row r="45" spans="1:8" x14ac:dyDescent="0.25">
      <c r="A45" s="2" t="s">
        <v>63</v>
      </c>
      <c r="B45" s="3" t="s">
        <v>64</v>
      </c>
      <c r="C45" s="3" t="s">
        <v>21</v>
      </c>
      <c r="D45" s="2"/>
      <c r="E45" s="22"/>
      <c r="F45" s="21">
        <f t="shared" si="4"/>
        <v>0</v>
      </c>
      <c r="G45" s="18">
        <f t="shared" si="3"/>
        <v>0</v>
      </c>
      <c r="H45" s="20"/>
    </row>
    <row r="46" spans="1:8" x14ac:dyDescent="0.25">
      <c r="A46" s="36" t="s">
        <v>100</v>
      </c>
      <c r="B46" s="1"/>
      <c r="C46" s="1"/>
      <c r="D46" s="1"/>
      <c r="E46" s="22">
        <v>9</v>
      </c>
      <c r="F46" s="21">
        <f t="shared" si="4"/>
        <v>35.714285714285715</v>
      </c>
      <c r="G46" s="49">
        <f>E46*F46</f>
        <v>321.42857142857144</v>
      </c>
      <c r="H46" s="20">
        <v>5000</v>
      </c>
    </row>
    <row r="47" spans="1:8" x14ac:dyDescent="0.25">
      <c r="A47" s="15" t="s">
        <v>102</v>
      </c>
      <c r="B47" s="3"/>
      <c r="C47" s="3"/>
      <c r="D47" s="2"/>
      <c r="E47" s="22"/>
      <c r="F47" s="21">
        <f t="shared" si="4"/>
        <v>0</v>
      </c>
      <c r="G47" s="18"/>
      <c r="H47" s="20"/>
    </row>
    <row r="48" spans="1:8" x14ac:dyDescent="0.25">
      <c r="A48" s="36" t="s">
        <v>65</v>
      </c>
      <c r="B48" s="15"/>
      <c r="C48" s="15"/>
      <c r="D48" s="15"/>
      <c r="E48" s="22">
        <v>3</v>
      </c>
      <c r="F48" s="21">
        <v>9642.8571428571431</v>
      </c>
      <c r="G48" s="18">
        <f>E48*F48</f>
        <v>28928.571428571428</v>
      </c>
      <c r="H48" s="20">
        <v>1350000</v>
      </c>
    </row>
    <row r="49" spans="1:8" x14ac:dyDescent="0.25">
      <c r="A49" s="2" t="s">
        <v>50</v>
      </c>
      <c r="B49" s="3" t="s">
        <v>51</v>
      </c>
      <c r="C49" s="3" t="s">
        <v>21</v>
      </c>
      <c r="D49" s="4"/>
      <c r="E49" s="22"/>
      <c r="F49" s="21">
        <f t="shared" si="4"/>
        <v>0</v>
      </c>
      <c r="G49" s="18">
        <f t="shared" si="3"/>
        <v>0</v>
      </c>
      <c r="H49" s="20"/>
    </row>
    <row r="50" spans="1:8" x14ac:dyDescent="0.25">
      <c r="A50" s="2" t="s">
        <v>66</v>
      </c>
      <c r="B50" s="3" t="s">
        <v>67</v>
      </c>
      <c r="C50" s="6"/>
      <c r="D50" s="4"/>
      <c r="E50" s="22"/>
      <c r="F50" s="21">
        <f t="shared" si="4"/>
        <v>0</v>
      </c>
      <c r="G50" s="18">
        <f t="shared" si="3"/>
        <v>0</v>
      </c>
      <c r="H50" s="20"/>
    </row>
    <row r="51" spans="1:8" x14ac:dyDescent="0.25">
      <c r="A51" s="2" t="s">
        <v>48</v>
      </c>
      <c r="B51" s="3">
        <v>8</v>
      </c>
      <c r="C51" s="12" t="s">
        <v>49</v>
      </c>
      <c r="D51" s="14"/>
      <c r="E51" s="22"/>
      <c r="F51" s="21">
        <f t="shared" si="4"/>
        <v>0</v>
      </c>
      <c r="G51" s="18">
        <f t="shared" si="3"/>
        <v>0</v>
      </c>
      <c r="H51" s="20"/>
    </row>
    <row r="52" spans="1:8" x14ac:dyDescent="0.25">
      <c r="A52" s="2" t="s">
        <v>83</v>
      </c>
      <c r="B52" s="2">
        <v>500</v>
      </c>
      <c r="C52" s="2" t="s">
        <v>49</v>
      </c>
      <c r="D52" s="2" t="s">
        <v>3</v>
      </c>
      <c r="E52" s="22"/>
      <c r="F52" s="21">
        <f t="shared" si="4"/>
        <v>0</v>
      </c>
      <c r="G52" s="18">
        <f t="shared" si="3"/>
        <v>0</v>
      </c>
      <c r="H52" s="20"/>
    </row>
    <row r="53" spans="1:8" ht="25.5" customHeight="1" x14ac:dyDescent="0.25">
      <c r="A53" s="2" t="s">
        <v>84</v>
      </c>
      <c r="B53" s="2">
        <v>1000</v>
      </c>
      <c r="C53" s="2" t="s">
        <v>49</v>
      </c>
      <c r="D53" s="5"/>
      <c r="E53" s="22"/>
      <c r="F53" s="21">
        <f t="shared" si="4"/>
        <v>0</v>
      </c>
      <c r="G53" s="18">
        <f t="shared" si="3"/>
        <v>0</v>
      </c>
      <c r="H53" s="20"/>
    </row>
    <row r="54" spans="1:8" x14ac:dyDescent="0.25">
      <c r="A54" s="2" t="s">
        <v>38</v>
      </c>
      <c r="B54" s="3" t="s">
        <v>11</v>
      </c>
      <c r="C54" s="6"/>
      <c r="D54" s="5"/>
      <c r="E54" s="22"/>
      <c r="F54" s="21">
        <f t="shared" si="4"/>
        <v>0</v>
      </c>
      <c r="G54" s="18">
        <f t="shared" si="3"/>
        <v>0</v>
      </c>
      <c r="H54" s="20"/>
    </row>
    <row r="55" spans="1:8" x14ac:dyDescent="0.25">
      <c r="A55" s="36" t="s">
        <v>68</v>
      </c>
      <c r="B55" s="15"/>
      <c r="C55" s="15"/>
      <c r="D55" s="15"/>
      <c r="E55" s="22">
        <v>2</v>
      </c>
      <c r="F55" s="21">
        <f t="shared" si="4"/>
        <v>1571.4285714285713</v>
      </c>
      <c r="G55" s="18">
        <f t="shared" si="3"/>
        <v>3142.8571428571427</v>
      </c>
      <c r="H55" s="20">
        <v>220000</v>
      </c>
    </row>
    <row r="56" spans="1:8" ht="18.75" x14ac:dyDescent="0.25">
      <c r="A56" s="2" t="s">
        <v>38</v>
      </c>
      <c r="B56" s="3" t="s">
        <v>11</v>
      </c>
      <c r="C56" s="3" t="s">
        <v>21</v>
      </c>
      <c r="D56" s="13"/>
      <c r="E56" s="22"/>
      <c r="F56" s="21">
        <f t="shared" si="4"/>
        <v>0</v>
      </c>
      <c r="G56" s="18">
        <f t="shared" si="3"/>
        <v>0</v>
      </c>
      <c r="H56" s="20"/>
    </row>
    <row r="57" spans="1:8" x14ac:dyDescent="0.25">
      <c r="A57" s="2" t="s">
        <v>69</v>
      </c>
      <c r="B57" s="53" t="s">
        <v>70</v>
      </c>
      <c r="C57" s="3" t="s">
        <v>21</v>
      </c>
      <c r="D57" s="2" t="s">
        <v>3</v>
      </c>
      <c r="E57" s="22"/>
      <c r="F57" s="21">
        <f t="shared" si="4"/>
        <v>0</v>
      </c>
      <c r="G57" s="18">
        <f t="shared" si="3"/>
        <v>0</v>
      </c>
      <c r="H57" s="20"/>
    </row>
    <row r="58" spans="1:8" ht="18" customHeight="1" x14ac:dyDescent="0.25">
      <c r="A58" s="2" t="s">
        <v>71</v>
      </c>
      <c r="B58" s="52" t="s">
        <v>72</v>
      </c>
      <c r="C58" s="3" t="s">
        <v>21</v>
      </c>
      <c r="D58" s="5"/>
      <c r="E58" s="22"/>
      <c r="F58" s="21">
        <f t="shared" si="4"/>
        <v>0</v>
      </c>
      <c r="G58" s="18">
        <f t="shared" si="3"/>
        <v>0</v>
      </c>
      <c r="H58" s="20"/>
    </row>
    <row r="59" spans="1:8" x14ac:dyDescent="0.25">
      <c r="A59" s="36" t="s">
        <v>73</v>
      </c>
      <c r="B59" s="15"/>
      <c r="C59" s="15"/>
      <c r="D59" s="2" t="s">
        <v>81</v>
      </c>
      <c r="E59" s="22"/>
      <c r="F59" s="21">
        <f t="shared" si="4"/>
        <v>0</v>
      </c>
      <c r="G59" s="18">
        <f t="shared" si="3"/>
        <v>0</v>
      </c>
      <c r="H59" s="20"/>
    </row>
    <row r="60" spans="1:8" x14ac:dyDescent="0.25">
      <c r="A60" s="2" t="s">
        <v>74</v>
      </c>
      <c r="B60" s="3">
        <v>28</v>
      </c>
      <c r="C60" s="3" t="s">
        <v>75</v>
      </c>
      <c r="D60" t="s">
        <v>82</v>
      </c>
      <c r="E60" s="22"/>
      <c r="F60" s="21">
        <f t="shared" si="4"/>
        <v>0</v>
      </c>
      <c r="G60" s="18">
        <f t="shared" si="3"/>
        <v>0</v>
      </c>
      <c r="H60" s="20"/>
    </row>
    <row r="61" spans="1:8" x14ac:dyDescent="0.25">
      <c r="A61" s="2" t="s">
        <v>76</v>
      </c>
      <c r="B61" s="3" t="s">
        <v>77</v>
      </c>
      <c r="C61" s="3" t="s">
        <v>21</v>
      </c>
      <c r="D61" s="1"/>
      <c r="E61" s="22"/>
      <c r="F61" s="21">
        <f t="shared" si="4"/>
        <v>0</v>
      </c>
      <c r="G61" s="18">
        <f t="shared" si="3"/>
        <v>0</v>
      </c>
      <c r="H61" s="20"/>
    </row>
    <row r="62" spans="1:8" x14ac:dyDescent="0.25">
      <c r="A62" s="36" t="s">
        <v>145</v>
      </c>
      <c r="B62" s="3"/>
      <c r="C62" s="3"/>
      <c r="D62" s="1"/>
      <c r="E62" s="22">
        <v>4</v>
      </c>
      <c r="F62" s="21">
        <f t="shared" si="4"/>
        <v>1428.5714285714287</v>
      </c>
      <c r="G62" s="18">
        <f t="shared" ref="G62" si="5">E62*F62</f>
        <v>5714.2857142857147</v>
      </c>
      <c r="H62" s="20">
        <v>200000</v>
      </c>
    </row>
    <row r="63" spans="1:8" x14ac:dyDescent="0.25">
      <c r="A63" s="36" t="s">
        <v>130</v>
      </c>
      <c r="B63" s="15"/>
      <c r="C63" s="15"/>
      <c r="D63" s="15"/>
      <c r="E63" s="22">
        <v>1</v>
      </c>
      <c r="F63" s="21">
        <f t="shared" si="4"/>
        <v>1428.5714285714287</v>
      </c>
      <c r="G63" s="18">
        <f t="shared" si="3"/>
        <v>1428.5714285714287</v>
      </c>
      <c r="H63" s="20">
        <v>200000</v>
      </c>
    </row>
    <row r="64" spans="1:8" x14ac:dyDescent="0.25">
      <c r="A64" s="2" t="s">
        <v>78</v>
      </c>
      <c r="B64" s="3">
        <v>1000</v>
      </c>
      <c r="C64" s="12" t="s">
        <v>79</v>
      </c>
      <c r="D64" s="2" t="s">
        <v>3</v>
      </c>
      <c r="E64" s="22"/>
      <c r="F64" s="21">
        <f t="shared" si="4"/>
        <v>0</v>
      </c>
      <c r="G64" s="18">
        <f t="shared" si="3"/>
        <v>0</v>
      </c>
      <c r="H64" s="20"/>
    </row>
    <row r="65" spans="1:8" x14ac:dyDescent="0.25">
      <c r="A65" s="10" t="s">
        <v>80</v>
      </c>
      <c r="B65" s="11">
        <v>220</v>
      </c>
      <c r="C65" s="11" t="s">
        <v>75</v>
      </c>
      <c r="D65" s="10"/>
      <c r="E65" s="47"/>
      <c r="F65" s="21">
        <f t="shared" si="4"/>
        <v>0</v>
      </c>
      <c r="G65" s="49">
        <f t="shared" si="3"/>
        <v>0</v>
      </c>
      <c r="H65" s="48"/>
    </row>
    <row r="66" spans="1:8" x14ac:dyDescent="0.25">
      <c r="A66" s="50" t="s">
        <v>131</v>
      </c>
      <c r="B66" s="1"/>
      <c r="C66" s="1"/>
      <c r="D66" s="1"/>
      <c r="E66" s="22">
        <v>4</v>
      </c>
      <c r="F66" s="21">
        <f t="shared" si="4"/>
        <v>757.14285714285711</v>
      </c>
      <c r="G66" s="49">
        <f>E66*F66</f>
        <v>3028.5714285714284</v>
      </c>
      <c r="H66" s="20">
        <v>106000</v>
      </c>
    </row>
    <row r="67" spans="1:8" x14ac:dyDescent="0.25">
      <c r="A67" s="36" t="s">
        <v>8</v>
      </c>
      <c r="B67" s="15"/>
      <c r="C67" s="15"/>
      <c r="D67" s="15"/>
      <c r="E67" s="40">
        <v>2</v>
      </c>
      <c r="F67" s="21">
        <f t="shared" si="4"/>
        <v>1357.1428571428571</v>
      </c>
      <c r="G67" s="42">
        <f>E67*F67</f>
        <v>2714.2857142857142</v>
      </c>
      <c r="H67" s="20">
        <v>190000</v>
      </c>
    </row>
    <row r="68" spans="1:8" x14ac:dyDescent="0.25">
      <c r="A68" s="36" t="s">
        <v>103</v>
      </c>
      <c r="B68" s="1"/>
      <c r="C68" s="1"/>
      <c r="D68" s="1"/>
      <c r="E68" s="22">
        <v>2</v>
      </c>
      <c r="F68" s="21">
        <f t="shared" si="4"/>
        <v>1571.4285714285713</v>
      </c>
      <c r="G68" s="18">
        <f t="shared" ref="G68" si="6">E68*F68</f>
        <v>3142.8571428571427</v>
      </c>
      <c r="H68" s="20">
        <v>220000</v>
      </c>
    </row>
    <row r="69" spans="1:8" x14ac:dyDescent="0.25">
      <c r="A69" s="36" t="s">
        <v>100</v>
      </c>
      <c r="B69" s="1"/>
      <c r="C69" s="1"/>
      <c r="D69" s="1"/>
      <c r="E69" s="22">
        <v>9</v>
      </c>
      <c r="F69" s="21">
        <f t="shared" si="4"/>
        <v>35.714285714285715</v>
      </c>
      <c r="G69" s="49">
        <f>E69*F69</f>
        <v>321.42857142857144</v>
      </c>
      <c r="H69" s="20">
        <v>5000</v>
      </c>
    </row>
    <row r="70" spans="1:8" x14ac:dyDescent="0.25">
      <c r="A70" s="36" t="s">
        <v>100</v>
      </c>
      <c r="B70" s="1"/>
      <c r="C70" s="1"/>
      <c r="D70" s="1"/>
      <c r="E70" s="22">
        <v>8</v>
      </c>
      <c r="F70" s="21">
        <f t="shared" si="4"/>
        <v>35.714285714285715</v>
      </c>
      <c r="G70" s="18">
        <f t="shared" si="3"/>
        <v>285.71428571428572</v>
      </c>
      <c r="H70" s="20">
        <v>5000</v>
      </c>
    </row>
    <row r="72" spans="1:8" x14ac:dyDescent="0.25">
      <c r="G72" s="57">
        <f>SUM(G2:G70)</f>
        <v>238728.57142857142</v>
      </c>
      <c r="H72" s="24">
        <f>G72*140</f>
        <v>33422000</v>
      </c>
    </row>
    <row r="75" spans="1:8" x14ac:dyDescent="0.25">
      <c r="A75" s="34"/>
    </row>
    <row r="76" spans="1:8" x14ac:dyDescent="0.25">
      <c r="A76" s="26"/>
    </row>
    <row r="77" spans="1:8" x14ac:dyDescent="0.25">
      <c r="A77" s="26"/>
      <c r="F77" s="54" t="s">
        <v>136</v>
      </c>
      <c r="G77" s="55">
        <v>140</v>
      </c>
      <c r="H77" s="56" t="s">
        <v>135</v>
      </c>
    </row>
    <row r="78" spans="1:8" x14ac:dyDescent="0.25">
      <c r="A78" s="26"/>
    </row>
    <row r="79" spans="1:8" ht="21" x14ac:dyDescent="0.25">
      <c r="A79" s="35"/>
    </row>
    <row r="80" spans="1:8" x14ac:dyDescent="0.25">
      <c r="A80" s="26"/>
    </row>
    <row r="81" spans="1:1" x14ac:dyDescent="0.25">
      <c r="A81" s="25"/>
    </row>
    <row r="82" spans="1:1" x14ac:dyDescent="0.25">
      <c r="A82" s="25"/>
    </row>
    <row r="83" spans="1:1" x14ac:dyDescent="0.25">
      <c r="A83" s="59"/>
    </row>
    <row r="84" spans="1:1" x14ac:dyDescent="0.25">
      <c r="A84" s="59"/>
    </row>
    <row r="85" spans="1:1" x14ac:dyDescent="0.25">
      <c r="A85" s="59"/>
    </row>
    <row r="86" spans="1:1" x14ac:dyDescent="0.25">
      <c r="A86" s="26"/>
    </row>
    <row r="87" spans="1:1" x14ac:dyDescent="0.25">
      <c r="A87" s="26"/>
    </row>
    <row r="88" spans="1:1" x14ac:dyDescent="0.25">
      <c r="A88" s="25"/>
    </row>
    <row r="89" spans="1:1" x14ac:dyDescent="0.25">
      <c r="A89" s="25"/>
    </row>
    <row r="90" spans="1:1" x14ac:dyDescent="0.25">
      <c r="A90" s="25"/>
    </row>
  </sheetData>
  <mergeCells count="1">
    <mergeCell ref="A83:A85"/>
  </mergeCells>
  <phoneticPr fontId="1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18FA-93CB-4509-8941-2E26BAFE3826}">
  <dimension ref="A1:E36"/>
  <sheetViews>
    <sheetView workbookViewId="0">
      <selection activeCell="E19" sqref="E19"/>
    </sheetView>
  </sheetViews>
  <sheetFormatPr defaultRowHeight="15" x14ac:dyDescent="0.25"/>
  <cols>
    <col min="1" max="1" width="69.140625" customWidth="1"/>
    <col min="2" max="2" width="18.85546875" style="63" customWidth="1"/>
    <col min="3" max="3" width="15.5703125" style="63" customWidth="1"/>
    <col min="4" max="4" width="16" style="63" customWidth="1"/>
    <col min="5" max="5" width="46" customWidth="1"/>
  </cols>
  <sheetData>
    <row r="1" spans="1:5" x14ac:dyDescent="0.25">
      <c r="A1" s="133" t="s">
        <v>85</v>
      </c>
      <c r="B1" s="133" t="s">
        <v>234</v>
      </c>
      <c r="C1" s="133" t="s">
        <v>86</v>
      </c>
      <c r="D1" s="133" t="s">
        <v>87</v>
      </c>
      <c r="E1" s="133" t="s">
        <v>88</v>
      </c>
    </row>
    <row r="2" spans="1:5" x14ac:dyDescent="0.25">
      <c r="A2" s="134" t="s">
        <v>128</v>
      </c>
      <c r="B2" s="134"/>
      <c r="C2" s="134"/>
      <c r="D2" s="134"/>
      <c r="E2" s="134"/>
    </row>
    <row r="3" spans="1:5" ht="15.75" x14ac:dyDescent="0.25">
      <c r="A3" s="2" t="s">
        <v>89</v>
      </c>
      <c r="B3" s="3">
        <v>1</v>
      </c>
      <c r="C3" s="3" t="s">
        <v>21</v>
      </c>
      <c r="D3" s="3">
        <v>20</v>
      </c>
      <c r="E3" s="2" t="s">
        <v>90</v>
      </c>
    </row>
    <row r="4" spans="1:5" ht="15.75" x14ac:dyDescent="0.25">
      <c r="A4" s="2" t="s">
        <v>91</v>
      </c>
      <c r="B4" s="3">
        <v>1</v>
      </c>
      <c r="C4" s="3" t="s">
        <v>21</v>
      </c>
      <c r="D4" s="3">
        <v>7</v>
      </c>
      <c r="E4" s="2" t="s">
        <v>92</v>
      </c>
    </row>
    <row r="5" spans="1:5" ht="15.75" x14ac:dyDescent="0.25">
      <c r="A5" s="2" t="s">
        <v>93</v>
      </c>
      <c r="B5" s="3"/>
      <c r="C5" s="3">
        <v>3</v>
      </c>
      <c r="D5" s="3">
        <v>3</v>
      </c>
      <c r="E5" s="2" t="s">
        <v>94</v>
      </c>
    </row>
    <row r="6" spans="1:5" x14ac:dyDescent="0.25">
      <c r="A6" s="2" t="s">
        <v>8</v>
      </c>
      <c r="B6" s="3">
        <v>1</v>
      </c>
      <c r="C6" s="3">
        <v>1</v>
      </c>
      <c r="D6" s="3">
        <v>1</v>
      </c>
      <c r="E6" s="2" t="s">
        <v>95</v>
      </c>
    </row>
    <row r="7" spans="1:5" ht="15.75" x14ac:dyDescent="0.25">
      <c r="A7" s="2" t="s">
        <v>235</v>
      </c>
      <c r="B7" s="3"/>
      <c r="C7" s="3">
        <v>1</v>
      </c>
      <c r="D7" s="3">
        <v>1</v>
      </c>
      <c r="E7" s="2" t="s">
        <v>97</v>
      </c>
    </row>
    <row r="8" spans="1:5" ht="15.75" x14ac:dyDescent="0.25">
      <c r="A8" s="2" t="s">
        <v>126</v>
      </c>
      <c r="B8" s="3">
        <v>1</v>
      </c>
      <c r="C8" s="3">
        <v>1</v>
      </c>
      <c r="D8" s="3">
        <v>1</v>
      </c>
      <c r="E8" s="2" t="s">
        <v>97</v>
      </c>
    </row>
    <row r="9" spans="1:5" x14ac:dyDescent="0.25">
      <c r="A9" s="134" t="s">
        <v>98</v>
      </c>
      <c r="B9" s="134"/>
      <c r="C9" s="134"/>
      <c r="D9" s="134"/>
      <c r="E9" s="134"/>
    </row>
    <row r="10" spans="1:5" x14ac:dyDescent="0.25">
      <c r="A10" s="2" t="s">
        <v>10</v>
      </c>
      <c r="B10" s="3"/>
      <c r="C10" s="3">
        <v>5</v>
      </c>
      <c r="D10" s="3">
        <v>5</v>
      </c>
      <c r="E10" s="2" t="s">
        <v>99</v>
      </c>
    </row>
    <row r="11" spans="1:5" x14ac:dyDescent="0.25">
      <c r="A11" s="2" t="s">
        <v>45</v>
      </c>
      <c r="B11" s="3">
        <v>1</v>
      </c>
      <c r="C11" s="3">
        <v>4</v>
      </c>
      <c r="D11" s="3">
        <v>4</v>
      </c>
      <c r="E11" s="2" t="s">
        <v>99</v>
      </c>
    </row>
    <row r="12" spans="1:5" x14ac:dyDescent="0.25">
      <c r="A12" s="2" t="s">
        <v>60</v>
      </c>
      <c r="B12" s="3"/>
      <c r="C12" s="3">
        <v>2</v>
      </c>
      <c r="D12" s="3">
        <v>2</v>
      </c>
      <c r="E12" s="2" t="s">
        <v>99</v>
      </c>
    </row>
    <row r="13" spans="1:5" ht="15.75" x14ac:dyDescent="0.25">
      <c r="A13" s="2" t="s">
        <v>15</v>
      </c>
      <c r="B13" s="3">
        <v>1</v>
      </c>
      <c r="C13" s="3">
        <v>2</v>
      </c>
      <c r="D13" s="3">
        <v>2</v>
      </c>
      <c r="E13" s="2" t="s">
        <v>94</v>
      </c>
    </row>
    <row r="14" spans="1:5" x14ac:dyDescent="0.25">
      <c r="A14" s="2" t="s">
        <v>236</v>
      </c>
      <c r="B14" s="3">
        <v>1</v>
      </c>
      <c r="C14" s="3">
        <v>1</v>
      </c>
      <c r="D14" s="3">
        <v>1</v>
      </c>
      <c r="E14" s="2" t="s">
        <v>101</v>
      </c>
    </row>
    <row r="15" spans="1:5" x14ac:dyDescent="0.25">
      <c r="A15" s="36" t="s">
        <v>102</v>
      </c>
      <c r="B15" s="51"/>
      <c r="C15" s="51"/>
      <c r="D15" s="51"/>
      <c r="E15" s="36"/>
    </row>
    <row r="16" spans="1:5" x14ac:dyDescent="0.25">
      <c r="A16" s="2" t="s">
        <v>8</v>
      </c>
      <c r="B16" s="3"/>
      <c r="C16" s="3">
        <v>1</v>
      </c>
      <c r="D16" s="3">
        <v>1</v>
      </c>
      <c r="E16" s="2" t="s">
        <v>95</v>
      </c>
    </row>
    <row r="17" spans="1:5" x14ac:dyDescent="0.25">
      <c r="A17" s="2" t="s">
        <v>65</v>
      </c>
      <c r="B17" s="3">
        <v>1</v>
      </c>
      <c r="C17" s="3">
        <v>1</v>
      </c>
      <c r="D17" s="3">
        <v>1</v>
      </c>
      <c r="E17" s="2" t="s">
        <v>95</v>
      </c>
    </row>
    <row r="18" spans="1:5" x14ac:dyDescent="0.25">
      <c r="A18" s="2" t="s">
        <v>103</v>
      </c>
      <c r="B18" s="3"/>
      <c r="C18" s="3">
        <v>1</v>
      </c>
      <c r="D18" s="3">
        <v>1</v>
      </c>
      <c r="E18" s="2" t="s">
        <v>95</v>
      </c>
    </row>
    <row r="19" spans="1:5" ht="16.5" customHeight="1" x14ac:dyDescent="0.25">
      <c r="A19" s="139" t="s">
        <v>104</v>
      </c>
      <c r="B19" s="137"/>
      <c r="C19" s="3">
        <v>2</v>
      </c>
      <c r="D19" s="3">
        <v>2</v>
      </c>
      <c r="E19" s="2" t="s">
        <v>95</v>
      </c>
    </row>
    <row r="20" spans="1:5" x14ac:dyDescent="0.25">
      <c r="A20" s="140"/>
      <c r="B20" s="3"/>
      <c r="C20" s="3">
        <v>2</v>
      </c>
      <c r="D20" s="3">
        <v>2</v>
      </c>
      <c r="E20" s="2" t="s">
        <v>105</v>
      </c>
    </row>
    <row r="21" spans="1:5" x14ac:dyDescent="0.25">
      <c r="A21" s="2" t="s">
        <v>100</v>
      </c>
      <c r="B21" s="3"/>
      <c r="C21" s="3" t="s">
        <v>96</v>
      </c>
      <c r="D21" s="3" t="s">
        <v>96</v>
      </c>
      <c r="E21" s="2" t="s">
        <v>101</v>
      </c>
    </row>
    <row r="22" spans="1:5" x14ac:dyDescent="0.25">
      <c r="A22" s="2" t="s">
        <v>106</v>
      </c>
      <c r="B22" s="3"/>
      <c r="C22" s="3" t="s">
        <v>96</v>
      </c>
      <c r="D22" s="3" t="s">
        <v>96</v>
      </c>
      <c r="E22" s="2" t="s">
        <v>107</v>
      </c>
    </row>
    <row r="23" spans="1:5" x14ac:dyDescent="0.25">
      <c r="A23" s="135" t="s">
        <v>108</v>
      </c>
      <c r="B23" s="3"/>
      <c r="C23" s="138">
        <v>1</v>
      </c>
      <c r="D23" s="138">
        <v>1</v>
      </c>
      <c r="E23" s="136" t="s">
        <v>109</v>
      </c>
    </row>
    <row r="24" spans="1:5" x14ac:dyDescent="0.25">
      <c r="A24" s="135"/>
      <c r="B24" s="3"/>
      <c r="C24" s="3">
        <v>1</v>
      </c>
      <c r="D24" s="3">
        <v>1</v>
      </c>
      <c r="E24" s="136" t="s">
        <v>110</v>
      </c>
    </row>
    <row r="25" spans="1:5" x14ac:dyDescent="0.25">
      <c r="A25" s="2" t="s">
        <v>68</v>
      </c>
      <c r="B25" s="3">
        <v>1</v>
      </c>
      <c r="C25" s="3">
        <v>1</v>
      </c>
      <c r="D25" s="3">
        <v>1</v>
      </c>
      <c r="E25" s="2" t="s">
        <v>105</v>
      </c>
    </row>
    <row r="26" spans="1:5" ht="15" customHeight="1" x14ac:dyDescent="0.25">
      <c r="A26" s="2" t="s">
        <v>111</v>
      </c>
      <c r="B26" s="3"/>
      <c r="C26" s="2" t="s">
        <v>112</v>
      </c>
      <c r="D26" s="2"/>
      <c r="E26" s="2" t="s">
        <v>105</v>
      </c>
    </row>
    <row r="28" spans="1:5" ht="15.75" x14ac:dyDescent="0.25">
      <c r="A28" s="141" t="s">
        <v>113</v>
      </c>
      <c r="B28" s="141"/>
      <c r="C28" s="141"/>
      <c r="D28" s="141"/>
      <c r="E28" s="141"/>
    </row>
    <row r="29" spans="1:5" x14ac:dyDescent="0.25">
      <c r="A29" s="142" t="s">
        <v>114</v>
      </c>
      <c r="B29" s="142"/>
      <c r="C29" s="142"/>
      <c r="D29" s="142"/>
      <c r="E29" s="142"/>
    </row>
    <row r="30" spans="1:5" ht="15.75" x14ac:dyDescent="0.25">
      <c r="A30" s="141" t="s">
        <v>115</v>
      </c>
      <c r="B30" s="141"/>
      <c r="C30" s="141"/>
      <c r="D30" s="141"/>
      <c r="E30" s="141"/>
    </row>
    <row r="31" spans="1:5" x14ac:dyDescent="0.25">
      <c r="A31" s="16" t="s">
        <v>116</v>
      </c>
      <c r="B31" s="58"/>
    </row>
    <row r="32" spans="1:5" x14ac:dyDescent="0.25">
      <c r="A32" s="16" t="s">
        <v>117</v>
      </c>
      <c r="B32" s="58"/>
    </row>
    <row r="33" spans="1:2" ht="15.75" x14ac:dyDescent="0.25">
      <c r="A33" s="17" t="s">
        <v>118</v>
      </c>
      <c r="B33" s="58"/>
    </row>
    <row r="34" spans="1:2" ht="15.75" x14ac:dyDescent="0.25">
      <c r="A34" s="17" t="s">
        <v>119</v>
      </c>
      <c r="B34" s="58"/>
    </row>
    <row r="35" spans="1:2" ht="15.75" x14ac:dyDescent="0.25">
      <c r="A35" s="17" t="s">
        <v>120</v>
      </c>
      <c r="B35" s="58"/>
    </row>
    <row r="36" spans="1:2" ht="16.5" x14ac:dyDescent="0.25">
      <c r="A36" s="9" t="s">
        <v>121</v>
      </c>
      <c r="B36" s="118"/>
    </row>
  </sheetData>
  <mergeCells count="7">
    <mergeCell ref="A19:A20"/>
    <mergeCell ref="A2:E2"/>
    <mergeCell ref="A9:E9"/>
    <mergeCell ref="A29:E29"/>
    <mergeCell ref="A30:E30"/>
    <mergeCell ref="A23:A24"/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A72E0-513B-499A-8298-BC1A582937B2}">
  <dimension ref="A1:E11"/>
  <sheetViews>
    <sheetView workbookViewId="0">
      <selection activeCell="E2" sqref="E2:E8"/>
    </sheetView>
  </sheetViews>
  <sheetFormatPr defaultRowHeight="15" x14ac:dyDescent="0.25"/>
  <cols>
    <col min="1" max="1" width="73.7109375" customWidth="1"/>
    <col min="2" max="2" width="11.28515625" customWidth="1"/>
    <col min="3" max="3" width="12.140625" customWidth="1"/>
    <col min="4" max="4" width="47.140625" customWidth="1"/>
  </cols>
  <sheetData>
    <row r="1" spans="1:5" x14ac:dyDescent="0.25">
      <c r="A1" s="27" t="s">
        <v>85</v>
      </c>
      <c r="B1" s="28" t="s">
        <v>16</v>
      </c>
      <c r="C1" s="27" t="s">
        <v>127</v>
      </c>
      <c r="D1" s="29" t="s">
        <v>143</v>
      </c>
    </row>
    <row r="2" spans="1:5" ht="15" customHeight="1" x14ac:dyDescent="0.25">
      <c r="A2" s="31" t="s">
        <v>142</v>
      </c>
      <c r="B2" s="30">
        <v>21</v>
      </c>
      <c r="C2" s="32" t="s">
        <v>26</v>
      </c>
      <c r="D2" s="60" t="s">
        <v>146</v>
      </c>
      <c r="E2" s="120"/>
    </row>
    <row r="3" spans="1:5" x14ac:dyDescent="0.25">
      <c r="A3" s="31" t="s">
        <v>91</v>
      </c>
      <c r="B3" s="30">
        <v>8</v>
      </c>
      <c r="C3" s="32" t="s">
        <v>7</v>
      </c>
      <c r="D3" s="61"/>
      <c r="E3" s="120"/>
    </row>
    <row r="4" spans="1:5" x14ac:dyDescent="0.25">
      <c r="A4" s="31" t="s">
        <v>93</v>
      </c>
      <c r="B4" s="30">
        <v>6</v>
      </c>
      <c r="C4" s="32" t="s">
        <v>5</v>
      </c>
      <c r="D4" s="62"/>
      <c r="E4" s="120"/>
    </row>
    <row r="5" spans="1:5" ht="16.5" customHeight="1" x14ac:dyDescent="0.25">
      <c r="A5" s="31" t="s">
        <v>233</v>
      </c>
      <c r="B5" s="28">
        <v>1</v>
      </c>
      <c r="C5" s="27"/>
      <c r="D5" s="27"/>
      <c r="E5" s="120"/>
    </row>
    <row r="6" spans="1:5" x14ac:dyDescent="0.25">
      <c r="A6" s="33" t="s">
        <v>137</v>
      </c>
      <c r="B6" s="28">
        <v>1</v>
      </c>
      <c r="C6" s="27"/>
      <c r="D6" s="27"/>
      <c r="E6" s="120"/>
    </row>
    <row r="7" spans="1:5" ht="15" customHeight="1" x14ac:dyDescent="0.25">
      <c r="A7" s="31" t="s">
        <v>132</v>
      </c>
      <c r="B7" s="27">
        <v>3</v>
      </c>
      <c r="C7" s="27"/>
      <c r="D7" s="27" t="s">
        <v>139</v>
      </c>
      <c r="E7" s="120"/>
    </row>
    <row r="8" spans="1:5" x14ac:dyDescent="0.25">
      <c r="A8" s="31" t="s">
        <v>133</v>
      </c>
      <c r="B8" s="27">
        <v>2</v>
      </c>
      <c r="C8" s="27"/>
      <c r="D8" s="27"/>
      <c r="E8" s="120"/>
    </row>
    <row r="9" spans="1:5" x14ac:dyDescent="0.25">
      <c r="A9" s="31" t="s">
        <v>141</v>
      </c>
      <c r="B9" s="27">
        <v>1</v>
      </c>
      <c r="C9" s="27"/>
      <c r="D9" s="27"/>
    </row>
    <row r="10" spans="1:5" x14ac:dyDescent="0.25">
      <c r="A10" s="31" t="s">
        <v>134</v>
      </c>
      <c r="B10" s="27">
        <v>8</v>
      </c>
      <c r="C10" s="27"/>
      <c r="D10" s="27" t="s">
        <v>138</v>
      </c>
    </row>
    <row r="11" spans="1:5" x14ac:dyDescent="0.25">
      <c r="A11" s="31" t="s">
        <v>68</v>
      </c>
      <c r="B11" s="27">
        <v>3</v>
      </c>
      <c r="C11" s="27"/>
      <c r="D11" s="27" t="s">
        <v>140</v>
      </c>
    </row>
  </sheetData>
  <mergeCells count="1">
    <mergeCell ref="D2:D4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FD9D-31AB-4F63-B9B6-43B34ED18B03}">
  <dimension ref="A1:H39"/>
  <sheetViews>
    <sheetView tabSelected="1" workbookViewId="0">
      <selection activeCell="M13" sqref="M13"/>
    </sheetView>
  </sheetViews>
  <sheetFormatPr defaultRowHeight="15" x14ac:dyDescent="0.25"/>
  <cols>
    <col min="2" max="2" width="49.7109375" style="9" customWidth="1"/>
    <col min="3" max="3" width="14.7109375" style="9" customWidth="1"/>
    <col min="4" max="6" width="22.28515625" style="94" customWidth="1"/>
    <col min="7" max="7" width="23.140625" style="117" customWidth="1"/>
    <col min="8" max="8" width="23.140625" style="118" customWidth="1"/>
  </cols>
  <sheetData>
    <row r="1" spans="1:8" x14ac:dyDescent="0.25">
      <c r="B1" s="82"/>
      <c r="C1" s="95"/>
      <c r="D1" s="83" t="s">
        <v>196</v>
      </c>
      <c r="E1" s="84"/>
      <c r="F1" s="85"/>
      <c r="G1" s="86" t="s">
        <v>199</v>
      </c>
      <c r="H1" s="86"/>
    </row>
    <row r="2" spans="1:8" ht="26.25" customHeight="1" thickBot="1" x14ac:dyDescent="0.3">
      <c r="B2" s="87"/>
      <c r="C2" s="96" t="s">
        <v>211</v>
      </c>
      <c r="D2" s="88" t="s">
        <v>188</v>
      </c>
      <c r="E2" s="89" t="s">
        <v>189</v>
      </c>
      <c r="F2" s="90" t="s">
        <v>190</v>
      </c>
      <c r="G2" s="105" t="s">
        <v>198</v>
      </c>
      <c r="H2" s="106" t="s">
        <v>190</v>
      </c>
    </row>
    <row r="3" spans="1:8" x14ac:dyDescent="0.25">
      <c r="A3" s="121"/>
      <c r="B3" s="97" t="s">
        <v>1</v>
      </c>
      <c r="C3" s="98"/>
      <c r="D3" s="70" t="s">
        <v>7</v>
      </c>
      <c r="E3" s="71" t="s">
        <v>5</v>
      </c>
      <c r="F3" s="72" t="s">
        <v>26</v>
      </c>
      <c r="G3" s="78" t="s">
        <v>5</v>
      </c>
      <c r="H3" s="79" t="s">
        <v>5</v>
      </c>
    </row>
    <row r="4" spans="1:8" x14ac:dyDescent="0.25">
      <c r="A4" s="121"/>
      <c r="B4" s="99" t="s">
        <v>219</v>
      </c>
      <c r="C4" s="100"/>
      <c r="D4" s="67" t="s">
        <v>197</v>
      </c>
      <c r="E4" s="3" t="s">
        <v>197</v>
      </c>
      <c r="F4" s="68" t="s">
        <v>197</v>
      </c>
      <c r="G4" s="107" t="s">
        <v>201</v>
      </c>
      <c r="H4" s="74" t="s">
        <v>202</v>
      </c>
    </row>
    <row r="5" spans="1:8" ht="25.5" x14ac:dyDescent="0.25">
      <c r="A5" s="121"/>
      <c r="B5" s="99" t="s">
        <v>63</v>
      </c>
      <c r="C5" s="100"/>
      <c r="D5" s="104" t="s">
        <v>218</v>
      </c>
      <c r="E5" s="3" t="s">
        <v>218</v>
      </c>
      <c r="F5" s="77" t="s">
        <v>218</v>
      </c>
      <c r="G5" s="70" t="s">
        <v>204</v>
      </c>
      <c r="H5" s="80" t="s">
        <v>205</v>
      </c>
    </row>
    <row r="6" spans="1:8" x14ac:dyDescent="0.25">
      <c r="A6" s="143"/>
      <c r="B6" s="99" t="s">
        <v>22</v>
      </c>
      <c r="C6" s="100"/>
      <c r="D6" s="67" t="s">
        <v>11</v>
      </c>
      <c r="E6" s="3" t="s">
        <v>11</v>
      </c>
      <c r="F6" s="68" t="s">
        <v>11</v>
      </c>
      <c r="G6" s="110"/>
      <c r="H6" s="111"/>
    </row>
    <row r="7" spans="1:8" ht="26.25" x14ac:dyDescent="0.25">
      <c r="A7" s="143"/>
      <c r="B7" s="99" t="s">
        <v>23</v>
      </c>
      <c r="C7" s="100"/>
      <c r="D7" s="67" t="s">
        <v>11</v>
      </c>
      <c r="E7" s="3" t="s">
        <v>11</v>
      </c>
      <c r="F7" s="68" t="s">
        <v>11</v>
      </c>
      <c r="G7" s="122" t="s">
        <v>207</v>
      </c>
      <c r="H7" s="123" t="s">
        <v>207</v>
      </c>
    </row>
    <row r="8" spans="1:8" x14ac:dyDescent="0.25">
      <c r="A8" s="143"/>
      <c r="B8" s="99" t="s">
        <v>206</v>
      </c>
      <c r="C8" s="100"/>
      <c r="D8" s="67" t="s">
        <v>197</v>
      </c>
      <c r="E8" s="3" t="s">
        <v>197</v>
      </c>
      <c r="F8" s="68" t="s">
        <v>197</v>
      </c>
      <c r="G8" s="109">
        <v>8.6</v>
      </c>
      <c r="H8" s="108">
        <v>13</v>
      </c>
    </row>
    <row r="9" spans="1:8" x14ac:dyDescent="0.25">
      <c r="A9" s="143"/>
      <c r="B9" s="99" t="s">
        <v>24</v>
      </c>
      <c r="C9" s="100"/>
      <c r="D9" s="67" t="s">
        <v>11</v>
      </c>
      <c r="E9" s="3" t="s">
        <v>11</v>
      </c>
      <c r="F9" s="68" t="s">
        <v>11</v>
      </c>
      <c r="G9" s="110"/>
      <c r="H9" s="111"/>
    </row>
    <row r="10" spans="1:8" ht="25.5" x14ac:dyDescent="0.25">
      <c r="A10" s="143"/>
      <c r="B10" s="99" t="s">
        <v>4</v>
      </c>
      <c r="C10" s="100"/>
      <c r="D10" s="67" t="s">
        <v>11</v>
      </c>
      <c r="E10" s="3" t="s">
        <v>11</v>
      </c>
      <c r="F10" s="68" t="s">
        <v>11</v>
      </c>
      <c r="G10" s="110"/>
      <c r="H10" s="111"/>
    </row>
    <row r="11" spans="1:8" x14ac:dyDescent="0.25">
      <c r="A11" s="143"/>
      <c r="B11" s="99" t="s">
        <v>208</v>
      </c>
      <c r="C11" s="100"/>
      <c r="D11" s="67" t="s">
        <v>197</v>
      </c>
      <c r="E11" s="3" t="s">
        <v>197</v>
      </c>
      <c r="F11" s="68" t="s">
        <v>197</v>
      </c>
      <c r="G11" s="109" t="s">
        <v>11</v>
      </c>
      <c r="H11" s="108" t="s">
        <v>209</v>
      </c>
    </row>
    <row r="12" spans="1:8" x14ac:dyDescent="0.25">
      <c r="A12" s="143"/>
      <c r="B12" s="99" t="s">
        <v>147</v>
      </c>
      <c r="C12" s="100"/>
      <c r="D12" s="69" t="s">
        <v>148</v>
      </c>
      <c r="E12" s="64" t="s">
        <v>148</v>
      </c>
      <c r="F12" s="65" t="s">
        <v>149</v>
      </c>
      <c r="G12" s="112" t="s">
        <v>220</v>
      </c>
      <c r="H12" s="108" t="s">
        <v>149</v>
      </c>
    </row>
    <row r="13" spans="1:8" x14ac:dyDescent="0.25">
      <c r="A13" s="143"/>
      <c r="B13" s="99" t="s">
        <v>150</v>
      </c>
      <c r="C13" s="100"/>
      <c r="D13" s="69" t="s">
        <v>185</v>
      </c>
      <c r="E13" s="64" t="s">
        <v>185</v>
      </c>
      <c r="F13" s="65" t="s">
        <v>184</v>
      </c>
      <c r="G13" s="107">
        <v>70</v>
      </c>
      <c r="H13" s="108">
        <v>70</v>
      </c>
    </row>
    <row r="14" spans="1:8" x14ac:dyDescent="0.25">
      <c r="A14" s="143"/>
      <c r="B14" s="99" t="s">
        <v>151</v>
      </c>
      <c r="C14" s="100"/>
      <c r="D14" s="69" t="s">
        <v>186</v>
      </c>
      <c r="E14" s="64" t="s">
        <v>186</v>
      </c>
      <c r="F14" s="65" t="s">
        <v>187</v>
      </c>
      <c r="G14" s="107">
        <v>-40</v>
      </c>
      <c r="H14" s="108">
        <v>-55</v>
      </c>
    </row>
    <row r="15" spans="1:8" ht="14.25" customHeight="1" x14ac:dyDescent="0.25">
      <c r="A15" s="143"/>
      <c r="B15" s="99" t="s">
        <v>152</v>
      </c>
      <c r="C15" s="100"/>
      <c r="D15" s="69">
        <v>4600</v>
      </c>
      <c r="E15" s="64">
        <v>4600</v>
      </c>
      <c r="F15" s="68" t="s">
        <v>197</v>
      </c>
      <c r="G15" s="110"/>
      <c r="H15" s="68" t="s">
        <v>197</v>
      </c>
    </row>
    <row r="16" spans="1:8" x14ac:dyDescent="0.25">
      <c r="A16" s="143"/>
      <c r="B16" s="99" t="s">
        <v>153</v>
      </c>
      <c r="C16" s="100"/>
      <c r="D16" s="69" t="s">
        <v>232</v>
      </c>
      <c r="E16" s="64">
        <v>12200</v>
      </c>
      <c r="F16" s="68" t="s">
        <v>197</v>
      </c>
      <c r="G16" s="110"/>
      <c r="H16" s="68" t="s">
        <v>197</v>
      </c>
    </row>
    <row r="17" spans="1:8" x14ac:dyDescent="0.25">
      <c r="A17" s="143"/>
      <c r="B17" s="99" t="s">
        <v>154</v>
      </c>
      <c r="C17" s="100"/>
      <c r="D17" s="69">
        <v>170</v>
      </c>
      <c r="E17" s="64">
        <v>170</v>
      </c>
      <c r="F17" s="68" t="s">
        <v>197</v>
      </c>
      <c r="G17" s="110"/>
      <c r="H17" s="68" t="s">
        <v>197</v>
      </c>
    </row>
    <row r="18" spans="1:8" x14ac:dyDescent="0.25">
      <c r="A18" s="143"/>
      <c r="B18" s="99" t="s">
        <v>155</v>
      </c>
      <c r="C18" s="100"/>
      <c r="D18" s="69" t="s">
        <v>156</v>
      </c>
      <c r="E18" s="64" t="s">
        <v>156</v>
      </c>
      <c r="F18" s="65" t="s">
        <v>157</v>
      </c>
      <c r="G18" s="107" t="s">
        <v>160</v>
      </c>
      <c r="H18" s="126" t="s">
        <v>221</v>
      </c>
    </row>
    <row r="19" spans="1:8" x14ac:dyDescent="0.25">
      <c r="A19" s="121"/>
      <c r="B19" s="99" t="s">
        <v>158</v>
      </c>
      <c r="C19" s="100"/>
      <c r="D19" s="69" t="s">
        <v>159</v>
      </c>
      <c r="E19" s="64" t="s">
        <v>159</v>
      </c>
      <c r="F19" s="65" t="s">
        <v>160</v>
      </c>
      <c r="G19" s="112" t="s">
        <v>157</v>
      </c>
      <c r="H19" s="113" t="s">
        <v>160</v>
      </c>
    </row>
    <row r="20" spans="1:8" ht="25.5" x14ac:dyDescent="0.25">
      <c r="A20" s="121"/>
      <c r="B20" s="99" t="s">
        <v>161</v>
      </c>
      <c r="C20" s="100"/>
      <c r="D20" s="69" t="s">
        <v>75</v>
      </c>
      <c r="E20" s="64" t="s">
        <v>75</v>
      </c>
      <c r="F20" s="65" t="s">
        <v>162</v>
      </c>
      <c r="G20" s="107" t="s">
        <v>75</v>
      </c>
      <c r="H20" s="114" t="s">
        <v>75</v>
      </c>
    </row>
    <row r="21" spans="1:8" x14ac:dyDescent="0.25">
      <c r="A21" s="121"/>
      <c r="B21" s="99" t="s">
        <v>163</v>
      </c>
      <c r="C21" s="100"/>
      <c r="D21" s="69" t="s">
        <v>164</v>
      </c>
      <c r="E21" s="64" t="s">
        <v>191</v>
      </c>
      <c r="F21" s="66" t="s">
        <v>164</v>
      </c>
      <c r="G21" s="132" t="s">
        <v>200</v>
      </c>
      <c r="H21" s="131" t="s">
        <v>203</v>
      </c>
    </row>
    <row r="22" spans="1:8" x14ac:dyDescent="0.25">
      <c r="A22" s="121"/>
      <c r="B22" s="99" t="s">
        <v>165</v>
      </c>
      <c r="C22" s="100"/>
      <c r="D22" s="73" t="s">
        <v>197</v>
      </c>
      <c r="E22" s="3" t="s">
        <v>197</v>
      </c>
      <c r="F22" s="119" t="s">
        <v>166</v>
      </c>
      <c r="G22" s="107" t="s">
        <v>166</v>
      </c>
      <c r="H22" s="108" t="s">
        <v>166</v>
      </c>
    </row>
    <row r="23" spans="1:8" x14ac:dyDescent="0.25">
      <c r="A23" s="121"/>
      <c r="B23" s="99" t="s">
        <v>167</v>
      </c>
      <c r="C23" s="100"/>
      <c r="D23" s="73" t="s">
        <v>197</v>
      </c>
      <c r="E23" s="3" t="s">
        <v>197</v>
      </c>
      <c r="F23" s="119" t="s">
        <v>168</v>
      </c>
      <c r="G23" s="107" t="s">
        <v>222</v>
      </c>
      <c r="H23" s="108" t="s">
        <v>168</v>
      </c>
    </row>
    <row r="24" spans="1:8" ht="25.5" x14ac:dyDescent="0.25">
      <c r="A24" s="121"/>
      <c r="B24" s="99" t="s">
        <v>212</v>
      </c>
      <c r="C24" s="100" t="s">
        <v>213</v>
      </c>
      <c r="D24" s="73" t="s">
        <v>197</v>
      </c>
      <c r="E24" s="3" t="s">
        <v>197</v>
      </c>
      <c r="F24" s="119" t="s">
        <v>195</v>
      </c>
      <c r="G24" s="73" t="s">
        <v>197</v>
      </c>
      <c r="H24" s="100" t="s">
        <v>213</v>
      </c>
    </row>
    <row r="25" spans="1:8" x14ac:dyDescent="0.25">
      <c r="A25" s="121"/>
      <c r="B25" s="99" t="s">
        <v>169</v>
      </c>
      <c r="C25" s="100"/>
      <c r="D25" s="69" t="s">
        <v>166</v>
      </c>
      <c r="E25" s="64" t="s">
        <v>166</v>
      </c>
      <c r="F25" s="65" t="s">
        <v>168</v>
      </c>
      <c r="G25" s="127" t="s">
        <v>223</v>
      </c>
      <c r="H25" s="108" t="s">
        <v>168</v>
      </c>
    </row>
    <row r="26" spans="1:8" ht="25.5" x14ac:dyDescent="0.25">
      <c r="A26" s="121"/>
      <c r="B26" s="99" t="s">
        <v>170</v>
      </c>
      <c r="C26" s="100" t="s">
        <v>213</v>
      </c>
      <c r="D26" s="69" t="s">
        <v>166</v>
      </c>
      <c r="E26" s="64" t="s">
        <v>166</v>
      </c>
      <c r="F26" s="65" t="s">
        <v>195</v>
      </c>
      <c r="G26" s="112" t="s">
        <v>195</v>
      </c>
      <c r="H26" s="108" t="s">
        <v>195</v>
      </c>
    </row>
    <row r="27" spans="1:8" x14ac:dyDescent="0.25">
      <c r="A27" s="121"/>
      <c r="B27" s="99" t="s">
        <v>171</v>
      </c>
      <c r="C27" s="100"/>
      <c r="D27" s="69" t="s">
        <v>166</v>
      </c>
      <c r="E27" s="64" t="s">
        <v>166</v>
      </c>
      <c r="F27" s="65" t="s">
        <v>168</v>
      </c>
      <c r="G27" s="107" t="s">
        <v>166</v>
      </c>
      <c r="H27" s="131" t="s">
        <v>224</v>
      </c>
    </row>
    <row r="28" spans="1:8" x14ac:dyDescent="0.25">
      <c r="A28" s="121"/>
      <c r="B28" s="99" t="s">
        <v>172</v>
      </c>
      <c r="C28" s="100"/>
      <c r="D28" s="69" t="s">
        <v>160</v>
      </c>
      <c r="E28" s="64" t="s">
        <v>159</v>
      </c>
      <c r="F28" s="65" t="s">
        <v>160</v>
      </c>
      <c r="G28" s="112" t="s">
        <v>157</v>
      </c>
      <c r="H28" s="113" t="s">
        <v>157</v>
      </c>
    </row>
    <row r="29" spans="1:8" x14ac:dyDescent="0.25">
      <c r="A29" s="121"/>
      <c r="B29" s="99" t="s">
        <v>173</v>
      </c>
      <c r="C29" s="100"/>
      <c r="D29" s="69" t="s">
        <v>174</v>
      </c>
      <c r="E29" s="64" t="s">
        <v>174</v>
      </c>
      <c r="F29" s="65" t="s">
        <v>174</v>
      </c>
      <c r="G29" s="112" t="s">
        <v>157</v>
      </c>
      <c r="H29" s="113" t="s">
        <v>157</v>
      </c>
    </row>
    <row r="30" spans="1:8" x14ac:dyDescent="0.25">
      <c r="A30" s="121"/>
      <c r="B30" s="99" t="s">
        <v>175</v>
      </c>
      <c r="C30" s="100"/>
      <c r="D30" s="69" t="s">
        <v>157</v>
      </c>
      <c r="E30" s="64" t="s">
        <v>157</v>
      </c>
      <c r="F30" s="65" t="s">
        <v>157</v>
      </c>
      <c r="G30" s="112" t="s">
        <v>162</v>
      </c>
      <c r="H30" s="113" t="s">
        <v>162</v>
      </c>
    </row>
    <row r="31" spans="1:8" x14ac:dyDescent="0.25">
      <c r="A31" s="121"/>
      <c r="B31" s="99" t="s">
        <v>176</v>
      </c>
      <c r="C31" s="100"/>
      <c r="D31" s="69" t="s">
        <v>177</v>
      </c>
      <c r="E31" s="64" t="s">
        <v>177</v>
      </c>
      <c r="F31" s="65" t="s">
        <v>177</v>
      </c>
      <c r="G31" s="107" t="s">
        <v>177</v>
      </c>
      <c r="H31" s="108" t="s">
        <v>177</v>
      </c>
    </row>
    <row r="32" spans="1:8" x14ac:dyDescent="0.25">
      <c r="A32" s="121"/>
      <c r="B32" s="99" t="s">
        <v>214</v>
      </c>
      <c r="C32" s="100" t="s">
        <v>217</v>
      </c>
      <c r="D32" s="69" t="s">
        <v>192</v>
      </c>
      <c r="E32" s="64" t="s">
        <v>192</v>
      </c>
      <c r="F32" s="65" t="s">
        <v>192</v>
      </c>
      <c r="G32" s="124" t="s">
        <v>225</v>
      </c>
      <c r="H32" s="125" t="s">
        <v>225</v>
      </c>
    </row>
    <row r="33" spans="1:8" x14ac:dyDescent="0.25">
      <c r="A33" s="121"/>
      <c r="B33" s="99" t="s">
        <v>178</v>
      </c>
      <c r="C33" s="100"/>
      <c r="D33" s="69" t="s">
        <v>179</v>
      </c>
      <c r="E33" s="64" t="s">
        <v>179</v>
      </c>
      <c r="F33" s="65" t="s">
        <v>179</v>
      </c>
      <c r="G33" s="107" t="s">
        <v>226</v>
      </c>
      <c r="H33" s="108" t="s">
        <v>226</v>
      </c>
    </row>
    <row r="34" spans="1:8" x14ac:dyDescent="0.25">
      <c r="A34" s="121"/>
      <c r="B34" s="99" t="s">
        <v>215</v>
      </c>
      <c r="C34" s="100" t="s">
        <v>217</v>
      </c>
      <c r="D34" s="69" t="s">
        <v>193</v>
      </c>
      <c r="E34" s="64" t="s">
        <v>193</v>
      </c>
      <c r="F34" s="65" t="s">
        <v>194</v>
      </c>
      <c r="G34" s="112" t="s">
        <v>228</v>
      </c>
      <c r="H34" s="126" t="s">
        <v>229</v>
      </c>
    </row>
    <row r="35" spans="1:8" ht="26.25" x14ac:dyDescent="0.25">
      <c r="A35" s="121"/>
      <c r="B35" s="99" t="s">
        <v>180</v>
      </c>
      <c r="C35" s="100"/>
      <c r="D35" s="73" t="s">
        <v>197</v>
      </c>
      <c r="E35" s="73" t="s">
        <v>197</v>
      </c>
      <c r="F35" s="73" t="s">
        <v>197</v>
      </c>
      <c r="G35" s="112" t="s">
        <v>230</v>
      </c>
      <c r="H35" s="128" t="s">
        <v>231</v>
      </c>
    </row>
    <row r="36" spans="1:8" x14ac:dyDescent="0.25">
      <c r="A36" s="121"/>
      <c r="B36" s="99" t="s">
        <v>181</v>
      </c>
      <c r="C36" s="100"/>
      <c r="D36" s="73" t="s">
        <v>197</v>
      </c>
      <c r="E36" s="73" t="s">
        <v>197</v>
      </c>
      <c r="F36" s="73" t="s">
        <v>197</v>
      </c>
      <c r="G36" s="73" t="s">
        <v>197</v>
      </c>
      <c r="H36" s="113" t="s">
        <v>227</v>
      </c>
    </row>
    <row r="37" spans="1:8" x14ac:dyDescent="0.25">
      <c r="A37" s="121"/>
      <c r="B37" s="99" t="s">
        <v>182</v>
      </c>
      <c r="C37" s="100"/>
      <c r="D37" s="69" t="s">
        <v>183</v>
      </c>
      <c r="E37" s="64" t="s">
        <v>183</v>
      </c>
      <c r="F37" s="65" t="s">
        <v>166</v>
      </c>
      <c r="G37" s="107" t="s">
        <v>166</v>
      </c>
      <c r="H37" s="113" t="s">
        <v>157</v>
      </c>
    </row>
    <row r="38" spans="1:8" x14ac:dyDescent="0.25">
      <c r="A38" s="121"/>
      <c r="B38" s="101" t="s">
        <v>216</v>
      </c>
      <c r="C38" s="100" t="s">
        <v>217</v>
      </c>
      <c r="D38" s="75" t="s">
        <v>157</v>
      </c>
      <c r="E38" s="76" t="s">
        <v>157</v>
      </c>
      <c r="F38" s="81" t="s">
        <v>157</v>
      </c>
      <c r="G38" s="115" t="s">
        <v>157</v>
      </c>
      <c r="H38" s="116" t="s">
        <v>157</v>
      </c>
    </row>
    <row r="39" spans="1:8" ht="15.75" thickBot="1" x14ac:dyDescent="0.3">
      <c r="A39" s="121"/>
      <c r="B39" s="102" t="s">
        <v>210</v>
      </c>
      <c r="C39" s="103" t="s">
        <v>217</v>
      </c>
      <c r="D39" s="91" t="s">
        <v>156</v>
      </c>
      <c r="E39" s="92" t="s">
        <v>156</v>
      </c>
      <c r="F39" s="93" t="s">
        <v>156</v>
      </c>
      <c r="G39" s="129" t="s">
        <v>166</v>
      </c>
      <c r="H39" s="130" t="s">
        <v>166</v>
      </c>
    </row>
  </sheetData>
  <mergeCells count="2">
    <mergeCell ref="D1:F1"/>
    <mergeCell ref="G1:H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</vt:lpstr>
      <vt:lpstr>состав по бортам</vt:lpstr>
      <vt:lpstr>запрос КП</vt:lpstr>
      <vt:lpstr>ТХ камер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2022-03-10T07:57:21Z</dcterms:created>
  <dcterms:modified xsi:type="dcterms:W3CDTF">2022-03-16T13:35:32Z</dcterms:modified>
</cp:coreProperties>
</file>