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TESTES\"/>
    </mc:Choice>
  </mc:AlternateContent>
  <xr:revisionPtr revIDLastSave="0" documentId="13_ncr:1_{23AC4FA4-DCE0-4D1B-8A8A-B95E654743FD}" xr6:coauthVersionLast="46" xr6:coauthVersionMax="46" xr10:uidLastSave="{00000000-0000-0000-0000-000000000000}"/>
  <bookViews>
    <workbookView xWindow="-120" yWindow="-120" windowWidth="29040" windowHeight="15840" activeTab="1" xr2:uid="{22DEB62E-2C58-4DCB-91AB-3E9929B032D9}"/>
  </bookViews>
  <sheets>
    <sheet name="Planilha1" sheetId="1" r:id="rId1"/>
    <sheet name="Planilha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7" i="3" l="1"/>
  <c r="R86" i="3"/>
  <c r="R85" i="3"/>
  <c r="R77" i="3"/>
  <c r="R78" i="3"/>
  <c r="R76" i="3"/>
  <c r="R68" i="3"/>
  <c r="R69" i="3"/>
  <c r="R67" i="3"/>
  <c r="R58" i="3"/>
  <c r="L59" i="3"/>
  <c r="L60" i="3"/>
  <c r="J60" i="3"/>
  <c r="J59" i="3"/>
  <c r="H59" i="3"/>
  <c r="H60" i="3"/>
  <c r="F59" i="3"/>
  <c r="F60" i="3"/>
  <c r="D58" i="3"/>
  <c r="D60" i="3"/>
  <c r="R60" i="3" s="1"/>
  <c r="D59" i="3"/>
  <c r="R59" i="3" s="1"/>
  <c r="H48" i="3"/>
  <c r="H49" i="3" s="1"/>
  <c r="H37" i="3"/>
  <c r="H38" i="3" s="1"/>
  <c r="H26" i="3"/>
  <c r="H27" i="3" s="1"/>
  <c r="H16" i="3"/>
  <c r="F48" i="3"/>
  <c r="F49" i="3" s="1"/>
  <c r="F37" i="3"/>
  <c r="F38" i="3" s="1"/>
  <c r="F26" i="3"/>
  <c r="F27" i="3" s="1"/>
  <c r="F16" i="3"/>
  <c r="D16" i="3"/>
  <c r="F58" i="3" s="1"/>
  <c r="D48" i="3"/>
  <c r="D49" i="3" s="1"/>
  <c r="D37" i="3"/>
  <c r="D38" i="3" s="1"/>
  <c r="D26" i="3"/>
  <c r="D27" i="3" s="1"/>
  <c r="Q6" i="1"/>
  <c r="Q7" i="1"/>
  <c r="Q5" i="1"/>
  <c r="L6" i="1"/>
  <c r="L7" i="1"/>
  <c r="L5" i="1"/>
  <c r="G5" i="1"/>
  <c r="G6" i="1"/>
  <c r="G7" i="1"/>
  <c r="H58" i="3" l="1"/>
  <c r="J58" i="3"/>
  <c r="L58" i="3"/>
</calcChain>
</file>

<file path=xl/sharedStrings.xml><?xml version="1.0" encoding="utf-8"?>
<sst xmlns="http://schemas.openxmlformats.org/spreadsheetml/2006/main" count="125" uniqueCount="37">
  <si>
    <t>SCRIPTING (Main Thread)</t>
  </si>
  <si>
    <t>SCRIPTING (ConsoleTime)</t>
  </si>
  <si>
    <t>TOTAL BLOCKING TIME</t>
  </si>
  <si>
    <t>PARÂMETRO</t>
  </si>
  <si>
    <t>CHROME</t>
  </si>
  <si>
    <t>1ª</t>
  </si>
  <si>
    <t>2ª</t>
  </si>
  <si>
    <t>3ª</t>
  </si>
  <si>
    <t>Média</t>
  </si>
  <si>
    <t>APLICAÇÃO SEM UTILIZAÇÃO DE WEB WORKERS</t>
  </si>
  <si>
    <t>EDGE</t>
  </si>
  <si>
    <t>OPERA</t>
  </si>
  <si>
    <t>Tempo decorrido (ms)</t>
  </si>
  <si>
    <t>APLICAÇÃO - UTILIZANDO 1 WORKER</t>
  </si>
  <si>
    <t>APLICAÇÃO - UTILIZANDO 2 WORKERS</t>
  </si>
  <si>
    <t>SCRIPTING (1 Worker)</t>
  </si>
  <si>
    <t>SCRIPTING (2 Workers)</t>
  </si>
  <si>
    <t>APLICAÇÃO - UTILIZANDO 4 WORKERS</t>
  </si>
  <si>
    <t>APLICAÇÃO - UTILIZANDO 8 WORKERS</t>
  </si>
  <si>
    <t>SCRIPTING (8 Workers)</t>
  </si>
  <si>
    <t>SCRIPTING (4 Workers)</t>
  </si>
  <si>
    <t>SCRIPTING (Main+Workers)</t>
  </si>
  <si>
    <t>SCRIPTING (Total)</t>
  </si>
  <si>
    <t>2 Workers</t>
  </si>
  <si>
    <t>4 Workers</t>
  </si>
  <si>
    <t>8 Workers</t>
  </si>
  <si>
    <t>TODAS APLICAÇÕES (Feito a partir da média entre os 3 navegadores)</t>
  </si>
  <si>
    <t>0 Worker</t>
  </si>
  <si>
    <t>1 Worker</t>
  </si>
  <si>
    <t>Ganho de desempenho ( 0 Worker X 1 Worker)</t>
  </si>
  <si>
    <t>Taxa de tempo reduzido utilizando 1 Worker</t>
  </si>
  <si>
    <t>Taxa de tempo reduzido utilizando 2 Workers</t>
  </si>
  <si>
    <t>Taxa de tempo reduzido utilizando 4 Workers</t>
  </si>
  <si>
    <t>Taxa de tempo reduzido utilizando 8 Workers</t>
  </si>
  <si>
    <t>Ganho de desempenho ( 0 Worker X 2 Workers)</t>
  </si>
  <si>
    <t>Ganho de desempenho ( 0 Worker X 4 Workers)</t>
  </si>
  <si>
    <t>Ganho de desempenho ( 0 Worker X 8 Workers)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</si>
</sst>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0" xfId="0" applyFill="1"/>
    <xf numFmtId="0" fontId="3" fillId="4" borderId="1" xfId="0" applyFont="1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0" borderId="0" xfId="0" applyFill="1"/>
    <xf numFmtId="0" fontId="4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Fill="1" applyBorder="1" applyAlignment="1"/>
    <xf numFmtId="9" fontId="0" fillId="6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E591-20C3-4B58-A407-3801DC82763F}">
  <dimension ref="A1:R8"/>
  <sheetViews>
    <sheetView workbookViewId="0">
      <selection activeCell="Q5" sqref="Q5:Q7"/>
    </sheetView>
  </sheetViews>
  <sheetFormatPr defaultRowHeight="15" x14ac:dyDescent="0.25"/>
  <cols>
    <col min="1" max="1" width="4.140625" customWidth="1"/>
    <col min="2" max="2" width="24.140625" bestFit="1" customWidth="1"/>
    <col min="3" max="3" width="4.140625" customWidth="1"/>
    <col min="4" max="4" width="11.42578125" bestFit="1" customWidth="1"/>
    <col min="5" max="5" width="9.5703125" bestFit="1" customWidth="1"/>
    <col min="8" max="8" width="4.140625" customWidth="1"/>
    <col min="13" max="13" width="4.140625" customWidth="1"/>
    <col min="18" max="18" width="4.140625" customWidth="1"/>
  </cols>
  <sheetData>
    <row r="1" spans="1:18" ht="21" x14ac:dyDescent="0.35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27" t="s">
        <v>3</v>
      </c>
      <c r="C3" s="3"/>
      <c r="D3" s="24" t="s">
        <v>4</v>
      </c>
      <c r="E3" s="25"/>
      <c r="F3" s="25"/>
      <c r="G3" s="26"/>
      <c r="H3" s="3"/>
      <c r="I3" s="24" t="s">
        <v>10</v>
      </c>
      <c r="J3" s="25"/>
      <c r="K3" s="25"/>
      <c r="L3" s="26"/>
      <c r="M3" s="3"/>
      <c r="N3" s="24" t="s">
        <v>11</v>
      </c>
      <c r="O3" s="25"/>
      <c r="P3" s="25"/>
      <c r="Q3" s="26"/>
      <c r="R3" s="3"/>
    </row>
    <row r="4" spans="1:18" x14ac:dyDescent="0.25">
      <c r="A4" s="3"/>
      <c r="B4" s="28"/>
      <c r="C4" s="3"/>
      <c r="D4" s="1" t="s">
        <v>5</v>
      </c>
      <c r="E4" s="1" t="s">
        <v>6</v>
      </c>
      <c r="F4" s="1" t="s">
        <v>7</v>
      </c>
      <c r="G4" s="1" t="s">
        <v>8</v>
      </c>
      <c r="H4" s="3"/>
      <c r="I4" s="1" t="s">
        <v>5</v>
      </c>
      <c r="J4" s="1" t="s">
        <v>6</v>
      </c>
      <c r="K4" s="1" t="s">
        <v>7</v>
      </c>
      <c r="L4" s="1" t="s">
        <v>8</v>
      </c>
      <c r="M4" s="3"/>
      <c r="N4" s="1" t="s">
        <v>5</v>
      </c>
      <c r="O4" s="1" t="s">
        <v>6</v>
      </c>
      <c r="P4" s="1" t="s">
        <v>7</v>
      </c>
      <c r="Q4" s="1" t="s">
        <v>8</v>
      </c>
      <c r="R4" s="3"/>
    </row>
    <row r="5" spans="1:18" x14ac:dyDescent="0.25">
      <c r="A5" s="3"/>
      <c r="B5" s="13" t="s">
        <v>0</v>
      </c>
      <c r="C5" s="3"/>
      <c r="D5" s="11">
        <v>6150</v>
      </c>
      <c r="E5" s="11">
        <v>6163</v>
      </c>
      <c r="F5" s="11">
        <v>6331</v>
      </c>
      <c r="G5" s="12">
        <f>SUM(D5:F5)/3</f>
        <v>6214.666666666667</v>
      </c>
      <c r="H5" s="3"/>
      <c r="I5" s="14">
        <v>6089</v>
      </c>
      <c r="J5" s="14">
        <v>6046</v>
      </c>
      <c r="K5" s="14">
        <v>6031</v>
      </c>
      <c r="L5" s="14">
        <f>SUM(I5:K5)/3</f>
        <v>6055.333333333333</v>
      </c>
      <c r="M5" s="3"/>
      <c r="N5" s="14">
        <v>6673</v>
      </c>
      <c r="O5" s="14">
        <v>6671</v>
      </c>
      <c r="P5" s="14">
        <v>6831</v>
      </c>
      <c r="Q5" s="14">
        <f>SUM(N5:P5)/3</f>
        <v>6725</v>
      </c>
      <c r="R5" s="3"/>
    </row>
    <row r="6" spans="1:18" x14ac:dyDescent="0.25">
      <c r="A6" s="3"/>
      <c r="B6" s="4" t="s">
        <v>2</v>
      </c>
      <c r="C6" s="3"/>
      <c r="D6" s="8">
        <v>6108.28</v>
      </c>
      <c r="E6" s="8">
        <v>6120.06</v>
      </c>
      <c r="F6" s="8">
        <v>6291.4</v>
      </c>
      <c r="G6" s="9">
        <f t="shared" ref="G6:G7" si="0">SUM(D6:F6)/3</f>
        <v>6173.246666666666</v>
      </c>
      <c r="H6" s="3"/>
      <c r="I6" s="10">
        <v>6037.72</v>
      </c>
      <c r="J6" s="10">
        <v>5995.87</v>
      </c>
      <c r="K6" s="10">
        <v>5999.81</v>
      </c>
      <c r="L6" s="10">
        <f t="shared" ref="L6:L7" si="1">SUM(I6:K6)/3</f>
        <v>6011.1333333333341</v>
      </c>
      <c r="M6" s="3"/>
      <c r="N6" s="10">
        <v>6633.04</v>
      </c>
      <c r="O6" s="10">
        <v>6621</v>
      </c>
      <c r="P6" s="8">
        <v>6792.17</v>
      </c>
      <c r="Q6" s="10">
        <f>SUM(N6:P6)/3</f>
        <v>6682.07</v>
      </c>
      <c r="R6" s="3"/>
    </row>
    <row r="7" spans="1:18" x14ac:dyDescent="0.25">
      <c r="A7" s="3"/>
      <c r="B7" s="5" t="s">
        <v>1</v>
      </c>
      <c r="C7" s="3"/>
      <c r="D7" s="6">
        <v>6140.98</v>
      </c>
      <c r="E7" s="6">
        <v>6153.11</v>
      </c>
      <c r="F7" s="6">
        <v>6324.46</v>
      </c>
      <c r="G7" s="7">
        <f t="shared" si="0"/>
        <v>6206.1833333333334</v>
      </c>
      <c r="H7" s="3"/>
      <c r="I7" s="6">
        <v>6079.24</v>
      </c>
      <c r="J7" s="6">
        <v>6038.97</v>
      </c>
      <c r="K7" s="6">
        <v>6022.79</v>
      </c>
      <c r="L7" s="15">
        <f t="shared" si="1"/>
        <v>6047</v>
      </c>
      <c r="M7" s="3"/>
      <c r="N7" s="6">
        <v>6663.48</v>
      </c>
      <c r="O7" s="6">
        <v>6661.96</v>
      </c>
      <c r="P7" s="6">
        <v>6823.02</v>
      </c>
      <c r="Q7" s="15">
        <f t="shared" ref="Q7" si="2">SUM(N7:P7)/3</f>
        <v>6716.1533333333327</v>
      </c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</sheetData>
  <mergeCells count="5">
    <mergeCell ref="A1:R1"/>
    <mergeCell ref="D3:G3"/>
    <mergeCell ref="I3:L3"/>
    <mergeCell ref="N3:Q3"/>
    <mergeCell ref="B3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DCA-7284-4D58-9B64-8DA315627B94}">
  <dimension ref="A1:S88"/>
  <sheetViews>
    <sheetView tabSelected="1" topLeftCell="A52" zoomScale="90" zoomScaleNormal="90" workbookViewId="0">
      <selection activeCell="W79" sqref="W79"/>
    </sheetView>
  </sheetViews>
  <sheetFormatPr defaultRowHeight="15" x14ac:dyDescent="0.25"/>
  <cols>
    <col min="1" max="1" width="1" customWidth="1"/>
    <col min="2" max="2" width="26.140625" bestFit="1" customWidth="1"/>
    <col min="3" max="3" width="1" customWidth="1"/>
    <col min="4" max="4" width="20.85546875" bestFit="1" customWidth="1"/>
    <col min="5" max="5" width="1" customWidth="1"/>
    <col min="6" max="6" width="20.85546875" bestFit="1" customWidth="1"/>
    <col min="7" max="7" width="1" customWidth="1"/>
    <col min="8" max="8" width="20.85546875" bestFit="1" customWidth="1"/>
    <col min="9" max="9" width="1" customWidth="1"/>
    <col min="10" max="10" width="20.85546875" bestFit="1" customWidth="1"/>
    <col min="11" max="11" width="1" customWidth="1"/>
    <col min="12" max="12" width="20.85546875" bestFit="1" customWidth="1"/>
    <col min="13" max="13" width="1" customWidth="1"/>
    <col min="14" max="14" width="20.85546875" bestFit="1" customWidth="1"/>
    <col min="15" max="15" width="1" customWidth="1"/>
    <col min="16" max="16" width="24.140625" bestFit="1" customWidth="1"/>
    <col min="17" max="17" width="1" customWidth="1"/>
    <col min="18" max="18" width="41.140625" bestFit="1" customWidth="1"/>
    <col min="19" max="19" width="1" customWidth="1"/>
  </cols>
  <sheetData>
    <row r="1" spans="1:19" ht="21" x14ac:dyDescent="0.35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2"/>
      <c r="K1" s="22"/>
      <c r="L1" s="22"/>
      <c r="M1" s="22"/>
      <c r="N1" s="22"/>
      <c r="O1" s="22"/>
      <c r="P1" s="22"/>
      <c r="Q1" s="22"/>
      <c r="S1" s="22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22"/>
      <c r="K2" s="22"/>
      <c r="L2" s="22"/>
      <c r="M2" s="22"/>
      <c r="N2" s="22"/>
      <c r="O2" s="22"/>
      <c r="P2" s="22"/>
      <c r="Q2" s="22"/>
      <c r="S2" s="22"/>
    </row>
    <row r="3" spans="1:19" x14ac:dyDescent="0.25">
      <c r="A3" s="3"/>
      <c r="B3" s="27" t="s">
        <v>3</v>
      </c>
      <c r="C3" s="3"/>
      <c r="D3" s="2" t="s">
        <v>4</v>
      </c>
      <c r="E3" s="16"/>
      <c r="F3" s="2" t="s">
        <v>10</v>
      </c>
      <c r="G3" s="16"/>
      <c r="H3" s="2" t="s">
        <v>11</v>
      </c>
      <c r="I3" s="3"/>
      <c r="J3" s="22"/>
      <c r="K3" s="22"/>
      <c r="L3" s="22"/>
      <c r="M3" s="22"/>
      <c r="N3" s="22"/>
      <c r="O3" s="22"/>
      <c r="P3" s="22"/>
      <c r="Q3" s="22"/>
      <c r="S3" s="22"/>
    </row>
    <row r="4" spans="1:19" x14ac:dyDescent="0.25">
      <c r="A4" s="3"/>
      <c r="B4" s="28"/>
      <c r="C4" s="3"/>
      <c r="D4" s="1" t="s">
        <v>12</v>
      </c>
      <c r="E4" s="3"/>
      <c r="F4" s="1" t="s">
        <v>12</v>
      </c>
      <c r="G4" s="3"/>
      <c r="H4" s="1" t="s">
        <v>12</v>
      </c>
      <c r="I4" s="3"/>
      <c r="J4" s="22"/>
      <c r="K4" s="22"/>
      <c r="L4" s="22"/>
      <c r="M4" s="22"/>
      <c r="N4" s="22"/>
      <c r="O4" s="22"/>
      <c r="P4" s="22"/>
      <c r="Q4" s="22"/>
      <c r="S4" s="22"/>
    </row>
    <row r="5" spans="1:19" x14ac:dyDescent="0.25">
      <c r="A5" s="3"/>
      <c r="B5" s="13" t="s">
        <v>0</v>
      </c>
      <c r="C5" s="3"/>
      <c r="D5" s="12">
        <v>6214.666666666667</v>
      </c>
      <c r="E5" s="3"/>
      <c r="F5" s="12">
        <v>6055.333333333333</v>
      </c>
      <c r="G5" s="3"/>
      <c r="H5" s="12">
        <v>6725</v>
      </c>
      <c r="I5" s="3"/>
      <c r="J5" s="22"/>
      <c r="K5" s="22"/>
      <c r="L5" s="22"/>
      <c r="M5" s="22"/>
      <c r="N5" s="22"/>
      <c r="O5" s="22"/>
      <c r="P5" s="22"/>
      <c r="Q5" s="22"/>
      <c r="S5" s="22"/>
    </row>
    <row r="6" spans="1:19" x14ac:dyDescent="0.25">
      <c r="A6" s="3"/>
      <c r="B6" s="4" t="s">
        <v>2</v>
      </c>
      <c r="C6" s="3"/>
      <c r="D6" s="9">
        <v>6173.246666666666</v>
      </c>
      <c r="E6" s="3"/>
      <c r="F6" s="9">
        <v>6011.1333333333341</v>
      </c>
      <c r="G6" s="3"/>
      <c r="H6" s="9">
        <v>6682.07</v>
      </c>
      <c r="I6" s="3"/>
      <c r="J6" s="22"/>
      <c r="K6" s="22"/>
      <c r="L6" s="22"/>
      <c r="M6" s="22"/>
      <c r="N6" s="22"/>
      <c r="O6" s="22"/>
      <c r="P6" s="22"/>
      <c r="Q6" s="22"/>
      <c r="S6" s="22"/>
    </row>
    <row r="7" spans="1:19" x14ac:dyDescent="0.25">
      <c r="A7" s="3"/>
      <c r="B7" s="5" t="s">
        <v>1</v>
      </c>
      <c r="C7" s="3"/>
      <c r="D7" s="7">
        <v>6206.1833333333334</v>
      </c>
      <c r="E7" s="3"/>
      <c r="F7" s="7">
        <v>6047</v>
      </c>
      <c r="G7" s="3"/>
      <c r="H7" s="7">
        <v>6716.1533333333327</v>
      </c>
      <c r="I7" s="3"/>
      <c r="J7" s="22"/>
      <c r="K7" s="22"/>
      <c r="L7" s="22"/>
      <c r="M7" s="22"/>
      <c r="N7" s="22"/>
      <c r="O7" s="22"/>
      <c r="P7" s="22"/>
      <c r="Q7" s="22"/>
      <c r="S7" s="22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22"/>
      <c r="K8" s="22"/>
      <c r="L8" s="22"/>
      <c r="M8" s="22"/>
      <c r="N8" s="22"/>
      <c r="O8" s="22"/>
      <c r="P8" s="22"/>
      <c r="Q8" s="22"/>
      <c r="S8" s="22"/>
    </row>
    <row r="9" spans="1:19" x14ac:dyDescent="0.25">
      <c r="J9" s="22"/>
      <c r="K9" s="22"/>
      <c r="L9" s="22"/>
      <c r="M9" s="22"/>
      <c r="N9" s="22"/>
      <c r="O9" s="22"/>
      <c r="P9" s="22"/>
      <c r="Q9" s="22"/>
      <c r="S9" s="22"/>
    </row>
    <row r="10" spans="1:19" ht="21" x14ac:dyDescent="0.35">
      <c r="A10" s="23" t="s">
        <v>13</v>
      </c>
      <c r="B10" s="23"/>
      <c r="C10" s="23"/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22"/>
      <c r="P10" s="22"/>
      <c r="Q10" s="22"/>
      <c r="S10" s="22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22"/>
      <c r="K11" s="22"/>
      <c r="L11" s="22"/>
      <c r="M11" s="22"/>
      <c r="N11" s="22"/>
      <c r="O11" s="22"/>
      <c r="P11" s="22"/>
      <c r="Q11" s="22"/>
      <c r="S11" s="22"/>
    </row>
    <row r="12" spans="1:19" x14ac:dyDescent="0.25">
      <c r="A12" s="3"/>
      <c r="B12" s="27" t="s">
        <v>3</v>
      </c>
      <c r="C12" s="3"/>
      <c r="D12" s="2" t="s">
        <v>4</v>
      </c>
      <c r="E12" s="16"/>
      <c r="F12" s="2" t="s">
        <v>10</v>
      </c>
      <c r="G12" s="16"/>
      <c r="H12" s="2" t="s">
        <v>11</v>
      </c>
      <c r="I12" s="3"/>
      <c r="J12" s="22"/>
      <c r="K12" s="22"/>
      <c r="L12" s="22"/>
      <c r="M12" s="22"/>
      <c r="N12" s="22"/>
      <c r="O12" s="22"/>
      <c r="P12" s="22"/>
      <c r="Q12" s="22"/>
      <c r="S12" s="22"/>
    </row>
    <row r="13" spans="1:19" x14ac:dyDescent="0.25">
      <c r="A13" s="3"/>
      <c r="B13" s="28"/>
      <c r="C13" s="3"/>
      <c r="D13" s="1" t="s">
        <v>12</v>
      </c>
      <c r="E13" s="3"/>
      <c r="F13" s="1" t="s">
        <v>12</v>
      </c>
      <c r="G13" s="3"/>
      <c r="H13" s="1" t="s">
        <v>12</v>
      </c>
      <c r="I13" s="3"/>
      <c r="J13" s="22"/>
      <c r="K13" s="22"/>
      <c r="L13" s="22"/>
      <c r="M13" s="22"/>
      <c r="N13" s="22"/>
      <c r="O13" s="22"/>
      <c r="P13" s="22"/>
      <c r="Q13" s="22"/>
      <c r="S13" s="22"/>
    </row>
    <row r="14" spans="1:19" x14ac:dyDescent="0.25">
      <c r="A14" s="3"/>
      <c r="B14" s="13" t="s">
        <v>0</v>
      </c>
      <c r="C14" s="3"/>
      <c r="D14" s="12">
        <v>448</v>
      </c>
      <c r="E14" s="3"/>
      <c r="F14" s="12">
        <v>529</v>
      </c>
      <c r="G14" s="3"/>
      <c r="H14" s="12">
        <v>754</v>
      </c>
      <c r="I14" s="3"/>
      <c r="J14" s="22"/>
      <c r="K14" s="22"/>
      <c r="L14" s="22"/>
      <c r="M14" s="22"/>
      <c r="N14" s="22"/>
      <c r="O14" s="22"/>
      <c r="P14" s="22"/>
      <c r="Q14" s="22"/>
      <c r="S14" s="22"/>
    </row>
    <row r="15" spans="1:19" x14ac:dyDescent="0.25">
      <c r="A15" s="3"/>
      <c r="B15" s="13" t="s">
        <v>15</v>
      </c>
      <c r="C15" s="3"/>
      <c r="D15" s="12">
        <v>1075</v>
      </c>
      <c r="E15" s="3"/>
      <c r="F15" s="12">
        <v>1074</v>
      </c>
      <c r="G15" s="3"/>
      <c r="H15" s="12">
        <v>1143</v>
      </c>
      <c r="I15" s="3"/>
      <c r="J15" s="22"/>
      <c r="K15" s="22"/>
      <c r="L15" s="22"/>
      <c r="M15" s="22"/>
      <c r="N15" s="22"/>
      <c r="O15" s="22"/>
      <c r="P15" s="22"/>
      <c r="Q15" s="22"/>
      <c r="S15" s="22"/>
    </row>
    <row r="16" spans="1:19" x14ac:dyDescent="0.25">
      <c r="A16" s="3"/>
      <c r="B16" s="20" t="s">
        <v>21</v>
      </c>
      <c r="C16" s="3"/>
      <c r="D16" s="21">
        <f>SUM(D14:D15)</f>
        <v>1523</v>
      </c>
      <c r="E16" s="3"/>
      <c r="F16" s="21">
        <f>SUM(F14:F15)</f>
        <v>1603</v>
      </c>
      <c r="G16" s="3"/>
      <c r="H16" s="21">
        <f>SUM(H14:H15)</f>
        <v>1897</v>
      </c>
      <c r="I16" s="3"/>
      <c r="J16" s="22"/>
      <c r="K16" s="22"/>
      <c r="L16" s="22"/>
      <c r="M16" s="22"/>
      <c r="N16" s="22"/>
      <c r="O16" s="22"/>
      <c r="P16" s="22"/>
      <c r="Q16" s="22"/>
      <c r="S16" s="22"/>
    </row>
    <row r="17" spans="1:19" x14ac:dyDescent="0.25">
      <c r="A17" s="3"/>
      <c r="B17" s="4" t="s">
        <v>2</v>
      </c>
      <c r="C17" s="3"/>
      <c r="D17" s="9">
        <v>361.39</v>
      </c>
      <c r="E17" s="3"/>
      <c r="F17" s="9">
        <v>424.49</v>
      </c>
      <c r="G17" s="3"/>
      <c r="H17" s="9">
        <v>665.52</v>
      </c>
      <c r="I17" s="3"/>
      <c r="J17" s="22"/>
      <c r="K17" s="22"/>
      <c r="L17" s="22"/>
      <c r="M17" s="22"/>
      <c r="N17" s="22"/>
      <c r="O17" s="22"/>
      <c r="P17" s="22"/>
      <c r="Q17" s="22"/>
      <c r="S17" s="22"/>
    </row>
    <row r="18" spans="1:19" x14ac:dyDescent="0.25">
      <c r="A18" s="3"/>
      <c r="B18" s="5" t="s">
        <v>1</v>
      </c>
      <c r="C18" s="3"/>
      <c r="D18" s="7">
        <v>1414.11</v>
      </c>
      <c r="E18" s="3"/>
      <c r="F18" s="7">
        <v>1560.08</v>
      </c>
      <c r="G18" s="3"/>
      <c r="H18" s="7">
        <v>1827.01</v>
      </c>
      <c r="I18" s="3"/>
      <c r="J18" s="22"/>
      <c r="K18" s="22"/>
      <c r="L18" s="22"/>
      <c r="M18" s="22"/>
      <c r="N18" s="22"/>
      <c r="O18" s="22"/>
      <c r="P18" s="22"/>
      <c r="Q18" s="22"/>
      <c r="S18" s="22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22"/>
      <c r="K19" s="22"/>
      <c r="L19" s="22"/>
      <c r="M19" s="22"/>
      <c r="N19" s="22"/>
      <c r="O19" s="22"/>
      <c r="P19" s="22"/>
      <c r="Q19" s="22"/>
      <c r="S19" s="22"/>
    </row>
    <row r="20" spans="1:19" x14ac:dyDescent="0.25">
      <c r="J20" s="22"/>
      <c r="K20" s="22"/>
      <c r="L20" s="22"/>
      <c r="M20" s="22"/>
      <c r="N20" s="22"/>
      <c r="O20" s="22"/>
      <c r="P20" s="22"/>
      <c r="Q20" s="22"/>
      <c r="S20" s="22"/>
    </row>
    <row r="21" spans="1:19" ht="21" x14ac:dyDescent="0.35">
      <c r="A21" s="23" t="s">
        <v>14</v>
      </c>
      <c r="B21" s="23"/>
      <c r="C21" s="23"/>
      <c r="D21" s="23"/>
      <c r="E21" s="23"/>
      <c r="F21" s="23"/>
      <c r="G21" s="23"/>
      <c r="H21" s="23"/>
      <c r="I21" s="23"/>
      <c r="J21" s="22"/>
      <c r="K21" s="22"/>
      <c r="L21" s="22"/>
      <c r="M21" s="22"/>
      <c r="N21" s="22"/>
      <c r="O21" s="22"/>
      <c r="P21" s="22"/>
      <c r="Q21" s="22"/>
      <c r="S21" s="22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22"/>
      <c r="K22" s="22"/>
      <c r="L22" s="22"/>
      <c r="M22" s="22"/>
      <c r="N22" s="22"/>
      <c r="O22" s="22"/>
      <c r="P22" s="22"/>
      <c r="Q22" s="22"/>
      <c r="S22" s="22"/>
    </row>
    <row r="23" spans="1:19" x14ac:dyDescent="0.25">
      <c r="A23" s="3"/>
      <c r="B23" s="27" t="s">
        <v>3</v>
      </c>
      <c r="C23" s="3"/>
      <c r="D23" s="2" t="s">
        <v>4</v>
      </c>
      <c r="E23" s="16"/>
      <c r="F23" s="2" t="s">
        <v>10</v>
      </c>
      <c r="G23" s="16"/>
      <c r="H23" s="2" t="s">
        <v>11</v>
      </c>
      <c r="I23" s="3"/>
      <c r="J23" s="22"/>
      <c r="K23" s="22"/>
      <c r="L23" s="22"/>
      <c r="M23" s="22"/>
      <c r="N23" s="22"/>
      <c r="O23" s="22"/>
      <c r="P23" s="22"/>
      <c r="Q23" s="22"/>
      <c r="S23" s="22"/>
    </row>
    <row r="24" spans="1:19" x14ac:dyDescent="0.25">
      <c r="A24" s="3"/>
      <c r="B24" s="28"/>
      <c r="C24" s="3"/>
      <c r="D24" s="1" t="s">
        <v>12</v>
      </c>
      <c r="E24" s="3"/>
      <c r="F24" s="1" t="s">
        <v>12</v>
      </c>
      <c r="G24" s="3"/>
      <c r="H24" s="1" t="s">
        <v>12</v>
      </c>
      <c r="I24" s="3"/>
      <c r="J24" s="22"/>
      <c r="K24" s="22"/>
      <c r="L24" s="22"/>
      <c r="M24" s="22"/>
      <c r="N24" s="22"/>
      <c r="O24" s="22"/>
      <c r="P24" s="22"/>
      <c r="Q24" s="22"/>
      <c r="S24" s="22"/>
    </row>
    <row r="25" spans="1:19" x14ac:dyDescent="0.25">
      <c r="A25" s="3"/>
      <c r="B25" s="13" t="s">
        <v>0</v>
      </c>
      <c r="C25" s="3"/>
      <c r="D25" s="12">
        <v>494</v>
      </c>
      <c r="E25" s="3"/>
      <c r="F25" s="12">
        <v>724</v>
      </c>
      <c r="G25" s="3"/>
      <c r="H25" s="12">
        <v>942</v>
      </c>
      <c r="I25" s="3"/>
      <c r="J25" s="22"/>
      <c r="K25" s="22"/>
      <c r="L25" s="22"/>
      <c r="M25" s="22"/>
      <c r="N25" s="22"/>
      <c r="O25" s="22"/>
      <c r="P25" s="22"/>
      <c r="Q25" s="22"/>
      <c r="S25" s="22"/>
    </row>
    <row r="26" spans="1:19" x14ac:dyDescent="0.25">
      <c r="A26" s="3"/>
      <c r="B26" s="13" t="s">
        <v>16</v>
      </c>
      <c r="C26" s="3"/>
      <c r="D26" s="12">
        <f>657+554</f>
        <v>1211</v>
      </c>
      <c r="E26" s="17"/>
      <c r="F26" s="12">
        <f>622+561</f>
        <v>1183</v>
      </c>
      <c r="G26" s="17"/>
      <c r="H26" s="12">
        <f>624+644</f>
        <v>1268</v>
      </c>
      <c r="I26" s="3"/>
      <c r="J26" s="22"/>
      <c r="K26" s="22"/>
      <c r="L26" s="22"/>
      <c r="M26" s="22"/>
      <c r="N26" s="22"/>
      <c r="O26" s="22"/>
      <c r="P26" s="22"/>
      <c r="Q26" s="22"/>
      <c r="S26" s="22"/>
    </row>
    <row r="27" spans="1:19" x14ac:dyDescent="0.25">
      <c r="A27" s="3"/>
      <c r="B27" s="20" t="s">
        <v>21</v>
      </c>
      <c r="C27" s="3"/>
      <c r="D27" s="21">
        <f>SUM(D25:D26)</f>
        <v>1705</v>
      </c>
      <c r="E27" s="17"/>
      <c r="F27" s="21">
        <f>SUM(F25:F26)</f>
        <v>1907</v>
      </c>
      <c r="G27" s="17"/>
      <c r="H27" s="21">
        <f>SUM(H25:H26)</f>
        <v>2210</v>
      </c>
      <c r="I27" s="3"/>
      <c r="J27" s="22"/>
      <c r="K27" s="22"/>
      <c r="L27" s="22"/>
      <c r="M27" s="22"/>
      <c r="N27" s="22"/>
      <c r="O27" s="22"/>
      <c r="P27" s="22"/>
      <c r="Q27" s="22"/>
      <c r="S27" s="22"/>
    </row>
    <row r="28" spans="1:19" x14ac:dyDescent="0.25">
      <c r="A28" s="3"/>
      <c r="B28" s="4" t="s">
        <v>2</v>
      </c>
      <c r="C28" s="3"/>
      <c r="D28" s="18">
        <v>404.21</v>
      </c>
      <c r="E28" s="17"/>
      <c r="F28" s="18">
        <v>622.37</v>
      </c>
      <c r="G28" s="17"/>
      <c r="H28" s="18">
        <v>790.06</v>
      </c>
      <c r="I28" s="3"/>
      <c r="J28" s="22"/>
      <c r="K28" s="22"/>
      <c r="L28" s="22"/>
      <c r="M28" s="22"/>
      <c r="N28" s="22"/>
      <c r="O28" s="22"/>
      <c r="P28" s="22"/>
      <c r="Q28" s="22"/>
      <c r="S28" s="22"/>
    </row>
    <row r="29" spans="1:19" x14ac:dyDescent="0.25">
      <c r="A29" s="3"/>
      <c r="B29" s="5" t="s">
        <v>1</v>
      </c>
      <c r="C29" s="3"/>
      <c r="D29" s="19">
        <v>936.22</v>
      </c>
      <c r="E29" s="17"/>
      <c r="F29" s="19">
        <v>1103.68</v>
      </c>
      <c r="G29" s="17"/>
      <c r="H29" s="19">
        <v>1512.97</v>
      </c>
      <c r="I29" s="3"/>
      <c r="J29" s="22"/>
      <c r="K29" s="22"/>
      <c r="L29" s="22"/>
      <c r="M29" s="22"/>
      <c r="N29" s="22"/>
      <c r="O29" s="22"/>
      <c r="P29" s="22"/>
      <c r="Q29" s="22"/>
      <c r="S29" s="22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22"/>
      <c r="K30" s="22"/>
      <c r="L30" s="22"/>
      <c r="M30" s="22"/>
      <c r="N30" s="22"/>
      <c r="O30" s="22"/>
      <c r="P30" s="22"/>
      <c r="Q30" s="22"/>
      <c r="S30" s="22"/>
    </row>
    <row r="31" spans="1:19" x14ac:dyDescent="0.25">
      <c r="J31" s="22"/>
      <c r="K31" s="22"/>
      <c r="L31" s="22"/>
      <c r="M31" s="22"/>
      <c r="N31" s="22"/>
      <c r="O31" s="22"/>
      <c r="P31" s="22"/>
      <c r="Q31" s="22"/>
      <c r="S31" s="22"/>
    </row>
    <row r="32" spans="1:19" ht="21" x14ac:dyDescent="0.35">
      <c r="A32" s="23" t="s">
        <v>17</v>
      </c>
      <c r="B32" s="23"/>
      <c r="C32" s="23"/>
      <c r="D32" s="23"/>
      <c r="E32" s="23"/>
      <c r="F32" s="23"/>
      <c r="G32" s="23"/>
      <c r="H32" s="23"/>
      <c r="I32" s="23"/>
      <c r="J32" s="22"/>
      <c r="K32" s="22"/>
      <c r="L32" s="22"/>
      <c r="M32" s="22"/>
      <c r="N32" s="22"/>
      <c r="O32" s="22"/>
      <c r="P32" s="22"/>
      <c r="Q32" s="22"/>
      <c r="S32" s="22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22"/>
      <c r="K33" s="22"/>
      <c r="L33" s="22"/>
      <c r="M33" s="22"/>
      <c r="N33" s="22"/>
      <c r="O33" s="22"/>
      <c r="P33" s="22"/>
      <c r="Q33" s="22"/>
      <c r="S33" s="22"/>
    </row>
    <row r="34" spans="1:19" x14ac:dyDescent="0.25">
      <c r="A34" s="3"/>
      <c r="B34" s="27" t="s">
        <v>3</v>
      </c>
      <c r="C34" s="3"/>
      <c r="D34" s="2" t="s">
        <v>4</v>
      </c>
      <c r="E34" s="16"/>
      <c r="F34" s="2" t="s">
        <v>10</v>
      </c>
      <c r="G34" s="16"/>
      <c r="H34" s="2" t="s">
        <v>11</v>
      </c>
      <c r="I34" s="3"/>
      <c r="J34" s="22"/>
      <c r="K34" s="22"/>
      <c r="L34" s="22"/>
      <c r="M34" s="22"/>
      <c r="N34" s="22"/>
      <c r="O34" s="22"/>
      <c r="P34" s="22"/>
      <c r="Q34" s="22"/>
      <c r="S34" s="22"/>
    </row>
    <row r="35" spans="1:19" x14ac:dyDescent="0.25">
      <c r="A35" s="3"/>
      <c r="B35" s="28"/>
      <c r="C35" s="3"/>
      <c r="D35" s="1" t="s">
        <v>12</v>
      </c>
      <c r="E35" s="3"/>
      <c r="F35" s="1" t="s">
        <v>12</v>
      </c>
      <c r="G35" s="3"/>
      <c r="H35" s="1" t="s">
        <v>12</v>
      </c>
      <c r="I35" s="3"/>
      <c r="J35" s="22"/>
      <c r="K35" s="22"/>
      <c r="L35" s="22"/>
      <c r="M35" s="22"/>
      <c r="N35" s="22"/>
      <c r="O35" s="22"/>
      <c r="P35" s="22"/>
      <c r="Q35" s="22"/>
      <c r="S35" s="22"/>
    </row>
    <row r="36" spans="1:19" x14ac:dyDescent="0.25">
      <c r="A36" s="3"/>
      <c r="B36" s="13" t="s">
        <v>0</v>
      </c>
      <c r="C36" s="3"/>
      <c r="D36" s="12">
        <v>681</v>
      </c>
      <c r="E36" s="3"/>
      <c r="F36" s="12">
        <v>1031</v>
      </c>
      <c r="G36" s="3"/>
      <c r="H36" s="12">
        <v>1239</v>
      </c>
      <c r="I36" s="3"/>
      <c r="J36" s="22"/>
      <c r="K36" s="22"/>
      <c r="L36" s="22"/>
      <c r="M36" s="22"/>
      <c r="N36" s="22"/>
      <c r="O36" s="22"/>
      <c r="P36" s="22"/>
      <c r="Q36" s="22"/>
      <c r="S36" s="22"/>
    </row>
    <row r="37" spans="1:19" x14ac:dyDescent="0.25">
      <c r="A37" s="3"/>
      <c r="B37" s="13" t="s">
        <v>20</v>
      </c>
      <c r="C37" s="3"/>
      <c r="D37" s="12">
        <f>325+337+318+346</f>
        <v>1326</v>
      </c>
      <c r="E37" s="3"/>
      <c r="F37" s="12">
        <f>332+301+318+309</f>
        <v>1260</v>
      </c>
      <c r="G37" s="3"/>
      <c r="H37" s="12">
        <f>338+364+352+346</f>
        <v>1400</v>
      </c>
      <c r="I37" s="3"/>
      <c r="J37" s="22"/>
      <c r="K37" s="22"/>
      <c r="L37" s="22"/>
      <c r="M37" s="22"/>
      <c r="N37" s="22"/>
      <c r="O37" s="22"/>
      <c r="P37" s="22"/>
      <c r="Q37" s="22"/>
      <c r="S37" s="22"/>
    </row>
    <row r="38" spans="1:19" x14ac:dyDescent="0.25">
      <c r="A38" s="3"/>
      <c r="B38" s="20" t="s">
        <v>21</v>
      </c>
      <c r="C38" s="3"/>
      <c r="D38" s="21">
        <f>SUM(D36:D37)</f>
        <v>2007</v>
      </c>
      <c r="E38" s="3"/>
      <c r="F38" s="21">
        <f>SUM(F36:F37)</f>
        <v>2291</v>
      </c>
      <c r="G38" s="3"/>
      <c r="H38" s="21">
        <f>SUM(H36:H37)</f>
        <v>2639</v>
      </c>
      <c r="I38" s="3"/>
      <c r="J38" s="22"/>
      <c r="K38" s="22"/>
      <c r="L38" s="22"/>
      <c r="M38" s="22"/>
      <c r="N38" s="22"/>
      <c r="O38" s="22"/>
      <c r="P38" s="22"/>
      <c r="Q38" s="22"/>
      <c r="S38" s="22"/>
    </row>
    <row r="39" spans="1:19" x14ac:dyDescent="0.25">
      <c r="A39" s="3"/>
      <c r="B39" s="4" t="s">
        <v>2</v>
      </c>
      <c r="C39" s="3"/>
      <c r="D39" s="9">
        <v>492.14</v>
      </c>
      <c r="E39" s="3"/>
      <c r="F39" s="9">
        <v>808.16</v>
      </c>
      <c r="G39" s="3"/>
      <c r="H39" s="9">
        <v>1057.99</v>
      </c>
      <c r="I39" s="3"/>
      <c r="J39" s="22"/>
      <c r="K39" s="22"/>
      <c r="L39" s="22"/>
      <c r="M39" s="22"/>
      <c r="N39" s="22"/>
      <c r="O39" s="22"/>
      <c r="P39" s="22"/>
      <c r="Q39" s="22"/>
      <c r="S39" s="22"/>
    </row>
    <row r="40" spans="1:19" x14ac:dyDescent="0.25">
      <c r="A40" s="3"/>
      <c r="B40" s="5" t="s">
        <v>1</v>
      </c>
      <c r="C40" s="3"/>
      <c r="D40" s="7">
        <v>976.11</v>
      </c>
      <c r="E40" s="3"/>
      <c r="F40" s="7">
        <v>1292.06</v>
      </c>
      <c r="G40" s="3"/>
      <c r="H40" s="7">
        <v>1552.69</v>
      </c>
      <c r="I40" s="3"/>
      <c r="J40" s="22"/>
      <c r="K40" s="22"/>
      <c r="L40" s="22"/>
      <c r="M40" s="22"/>
      <c r="N40" s="22"/>
      <c r="O40" s="22"/>
      <c r="P40" s="22"/>
      <c r="Q40" s="22"/>
      <c r="S40" s="22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22"/>
      <c r="K41" s="22"/>
      <c r="L41" s="22"/>
      <c r="M41" s="22"/>
      <c r="N41" s="22"/>
      <c r="O41" s="22"/>
      <c r="P41" s="22"/>
      <c r="Q41" s="22"/>
      <c r="S41" s="22"/>
    </row>
    <row r="42" spans="1:19" x14ac:dyDescent="0.25">
      <c r="J42" s="22"/>
      <c r="K42" s="22"/>
      <c r="L42" s="22"/>
      <c r="M42" s="22"/>
      <c r="N42" s="22"/>
      <c r="O42" s="22"/>
      <c r="P42" s="22"/>
      <c r="Q42" s="22"/>
      <c r="S42" s="22"/>
    </row>
    <row r="43" spans="1:19" ht="21" x14ac:dyDescent="0.35">
      <c r="A43" s="23" t="s">
        <v>18</v>
      </c>
      <c r="B43" s="23"/>
      <c r="C43" s="23"/>
      <c r="D43" s="23"/>
      <c r="E43" s="23"/>
      <c r="F43" s="23"/>
      <c r="G43" s="23"/>
      <c r="H43" s="23"/>
      <c r="I43" s="23"/>
      <c r="J43" s="22"/>
      <c r="K43" s="22"/>
      <c r="L43" s="22"/>
      <c r="M43" s="22"/>
      <c r="N43" s="22"/>
      <c r="O43" s="22"/>
      <c r="P43" s="22"/>
      <c r="Q43" s="22"/>
      <c r="S43" s="22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22"/>
      <c r="K44" s="22"/>
      <c r="L44" s="22"/>
      <c r="M44" s="22"/>
      <c r="N44" s="22"/>
      <c r="O44" s="22"/>
      <c r="P44" s="22"/>
      <c r="Q44" s="22"/>
      <c r="S44" s="22"/>
    </row>
    <row r="45" spans="1:19" x14ac:dyDescent="0.25">
      <c r="A45" s="3"/>
      <c r="B45" s="27" t="s">
        <v>3</v>
      </c>
      <c r="C45" s="3"/>
      <c r="D45" s="2" t="s">
        <v>4</v>
      </c>
      <c r="E45" s="16"/>
      <c r="F45" s="2" t="s">
        <v>10</v>
      </c>
      <c r="G45" s="16"/>
      <c r="H45" s="2" t="s">
        <v>11</v>
      </c>
      <c r="I45" s="3"/>
      <c r="J45" s="22"/>
      <c r="K45" s="22"/>
      <c r="L45" s="22"/>
      <c r="M45" s="22"/>
      <c r="N45" s="22"/>
      <c r="O45" s="22"/>
      <c r="P45" s="22"/>
      <c r="Q45" s="22"/>
      <c r="S45" s="22"/>
    </row>
    <row r="46" spans="1:19" x14ac:dyDescent="0.25">
      <c r="A46" s="3"/>
      <c r="B46" s="28"/>
      <c r="C46" s="3"/>
      <c r="D46" s="1" t="s">
        <v>12</v>
      </c>
      <c r="E46" s="3"/>
      <c r="F46" s="1" t="s">
        <v>12</v>
      </c>
      <c r="G46" s="3"/>
      <c r="H46" s="1" t="s">
        <v>12</v>
      </c>
      <c r="I46" s="3"/>
      <c r="J46" s="22"/>
      <c r="K46" s="22"/>
      <c r="L46" s="22"/>
      <c r="M46" s="22"/>
      <c r="N46" s="22"/>
      <c r="O46" s="22"/>
      <c r="P46" s="22"/>
      <c r="Q46" s="22"/>
      <c r="S46" s="22"/>
    </row>
    <row r="47" spans="1:19" x14ac:dyDescent="0.25">
      <c r="A47" s="3"/>
      <c r="B47" s="13" t="s">
        <v>0</v>
      </c>
      <c r="C47" s="3"/>
      <c r="D47" s="12">
        <v>907</v>
      </c>
      <c r="E47" s="3"/>
      <c r="F47" s="12">
        <v>1530</v>
      </c>
      <c r="G47" s="3"/>
      <c r="H47" s="12">
        <v>1516</v>
      </c>
      <c r="I47" s="3"/>
      <c r="J47" s="22"/>
      <c r="K47" s="22"/>
      <c r="L47" s="22"/>
      <c r="M47" s="22"/>
      <c r="N47" s="22"/>
      <c r="O47" s="22"/>
      <c r="P47" s="22"/>
      <c r="Q47" s="22"/>
      <c r="S47" s="22"/>
    </row>
    <row r="48" spans="1:19" x14ac:dyDescent="0.25">
      <c r="A48" s="3"/>
      <c r="B48" s="13" t="s">
        <v>19</v>
      </c>
      <c r="C48" s="3"/>
      <c r="D48" s="12">
        <f>196+223+251+256+278+266+268+267</f>
        <v>2005</v>
      </c>
      <c r="E48" s="3"/>
      <c r="F48" s="12">
        <f>199+227+250+256+254+255+253+247</f>
        <v>1941</v>
      </c>
      <c r="G48" s="3"/>
      <c r="H48" s="12">
        <f>200+225+252+255+260+256+265+266</f>
        <v>1979</v>
      </c>
      <c r="I48" s="3"/>
      <c r="J48" s="22"/>
      <c r="K48" s="22"/>
      <c r="L48" s="22"/>
      <c r="M48" s="22"/>
      <c r="N48" s="22"/>
      <c r="O48" s="22"/>
      <c r="P48" s="22"/>
      <c r="Q48" s="22"/>
      <c r="S48" s="22"/>
    </row>
    <row r="49" spans="1:19" x14ac:dyDescent="0.25">
      <c r="A49" s="3"/>
      <c r="B49" s="20" t="s">
        <v>21</v>
      </c>
      <c r="C49" s="3"/>
      <c r="D49" s="21">
        <f>SUM(D47:D48)</f>
        <v>2912</v>
      </c>
      <c r="E49" s="3"/>
      <c r="F49" s="21">
        <f>SUM(F47:F48)</f>
        <v>3471</v>
      </c>
      <c r="G49" s="3"/>
      <c r="H49" s="21">
        <f>SUM(H47:H48)</f>
        <v>3495</v>
      </c>
      <c r="I49" s="3"/>
      <c r="J49" s="22"/>
      <c r="K49" s="22"/>
      <c r="L49" s="22"/>
      <c r="M49" s="22"/>
      <c r="N49" s="22"/>
      <c r="O49" s="22"/>
      <c r="P49" s="22"/>
      <c r="Q49" s="22"/>
      <c r="S49" s="22"/>
    </row>
    <row r="50" spans="1:19" x14ac:dyDescent="0.25">
      <c r="A50" s="3"/>
      <c r="B50" s="4" t="s">
        <v>2</v>
      </c>
      <c r="C50" s="3"/>
      <c r="D50" s="9">
        <v>576.65</v>
      </c>
      <c r="E50" s="3"/>
      <c r="F50" s="9">
        <v>1139.57</v>
      </c>
      <c r="G50" s="3"/>
      <c r="H50" s="9">
        <v>1148.44</v>
      </c>
      <c r="I50" s="3"/>
      <c r="J50" s="22"/>
      <c r="K50" s="22"/>
      <c r="L50" s="22"/>
      <c r="M50" s="22"/>
      <c r="N50" s="22"/>
      <c r="O50" s="22"/>
      <c r="P50" s="22"/>
      <c r="Q50" s="22"/>
      <c r="S50" s="22"/>
    </row>
    <row r="51" spans="1:19" x14ac:dyDescent="0.25">
      <c r="A51" s="3"/>
      <c r="B51" s="5" t="s">
        <v>1</v>
      </c>
      <c r="C51" s="3"/>
      <c r="D51" s="7">
        <v>1059.7</v>
      </c>
      <c r="E51" s="3"/>
      <c r="F51" s="7">
        <v>1652.37</v>
      </c>
      <c r="G51" s="3"/>
      <c r="H51" s="7">
        <v>1655.91</v>
      </c>
      <c r="I51" s="3"/>
      <c r="J51" s="22"/>
      <c r="K51" s="22"/>
      <c r="L51" s="22"/>
      <c r="M51" s="22"/>
      <c r="N51" s="22"/>
      <c r="O51" s="22"/>
      <c r="P51" s="22"/>
      <c r="Q51" s="22"/>
      <c r="S51" s="22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22"/>
      <c r="K52" s="22"/>
      <c r="L52" s="22"/>
      <c r="M52" s="22"/>
      <c r="N52" s="22"/>
      <c r="O52" s="22"/>
      <c r="P52" s="22"/>
      <c r="Q52" s="22"/>
      <c r="S52" s="22"/>
    </row>
    <row r="53" spans="1:19" x14ac:dyDescent="0.25">
      <c r="J53" s="22"/>
      <c r="K53" s="22"/>
      <c r="L53" s="22"/>
      <c r="M53" s="22"/>
      <c r="N53" s="22"/>
      <c r="O53" s="22"/>
      <c r="P53" s="22"/>
      <c r="Q53" s="22"/>
      <c r="S53" s="22"/>
    </row>
    <row r="54" spans="1:19" ht="21" x14ac:dyDescent="0.35">
      <c r="A54" s="23" t="s">
        <v>26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O54" s="23" t="s">
        <v>29</v>
      </c>
      <c r="P54" s="23"/>
      <c r="Q54" s="23"/>
      <c r="R54" s="23"/>
      <c r="S54" s="2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2"/>
      <c r="O55" s="3"/>
      <c r="P55" s="3"/>
      <c r="Q55" s="3"/>
      <c r="R55" s="3"/>
      <c r="S55" s="3"/>
    </row>
    <row r="56" spans="1:19" x14ac:dyDescent="0.25">
      <c r="A56" s="3"/>
      <c r="B56" s="27" t="s">
        <v>3</v>
      </c>
      <c r="C56" s="3"/>
      <c r="D56" s="2" t="s">
        <v>27</v>
      </c>
      <c r="E56" s="16"/>
      <c r="F56" s="2" t="s">
        <v>28</v>
      </c>
      <c r="G56" s="16"/>
      <c r="H56" s="2" t="s">
        <v>23</v>
      </c>
      <c r="I56" s="3"/>
      <c r="J56" s="2" t="s">
        <v>24</v>
      </c>
      <c r="K56" s="3"/>
      <c r="L56" s="2" t="s">
        <v>25</v>
      </c>
      <c r="M56" s="3"/>
      <c r="N56" s="22"/>
      <c r="O56" s="3"/>
      <c r="P56" s="27" t="s">
        <v>3</v>
      </c>
      <c r="Q56" s="3"/>
      <c r="R56" s="33" t="s">
        <v>30</v>
      </c>
      <c r="S56" s="3"/>
    </row>
    <row r="57" spans="1:19" x14ac:dyDescent="0.25">
      <c r="A57" s="3"/>
      <c r="B57" s="28"/>
      <c r="C57" s="3"/>
      <c r="D57" s="1" t="s">
        <v>12</v>
      </c>
      <c r="E57" s="3"/>
      <c r="F57" s="1" t="s">
        <v>12</v>
      </c>
      <c r="G57" s="3"/>
      <c r="H57" s="1" t="s">
        <v>12</v>
      </c>
      <c r="I57" s="3"/>
      <c r="J57" s="1" t="s">
        <v>12</v>
      </c>
      <c r="K57" s="3"/>
      <c r="L57" s="1" t="s">
        <v>12</v>
      </c>
      <c r="M57" s="3"/>
      <c r="N57" s="22"/>
      <c r="O57" s="3"/>
      <c r="P57" s="28"/>
      <c r="Q57" s="3"/>
      <c r="R57" s="34"/>
      <c r="S57" s="3"/>
    </row>
    <row r="58" spans="1:19" x14ac:dyDescent="0.25">
      <c r="A58" s="3"/>
      <c r="B58" s="13" t="s">
        <v>22</v>
      </c>
      <c r="C58" s="3"/>
      <c r="D58" s="12">
        <f>SUM(D5,F5,H5)/3</f>
        <v>6331.666666666667</v>
      </c>
      <c r="E58" s="3"/>
      <c r="F58" s="12">
        <f>SUM(D16,F16,H16)/3</f>
        <v>1674.3333333333333</v>
      </c>
      <c r="G58" s="3"/>
      <c r="H58" s="12">
        <f>SUM(D27,F27,H27)/3</f>
        <v>1940.6666666666667</v>
      </c>
      <c r="I58" s="3"/>
      <c r="J58" s="12">
        <f>SUM(D38,F38,H38)/3</f>
        <v>2312.3333333333335</v>
      </c>
      <c r="K58" s="3"/>
      <c r="L58" s="12">
        <f>SUM(D49,F49,H49)/3</f>
        <v>3292.6666666666665</v>
      </c>
      <c r="M58" s="3"/>
      <c r="N58" s="22"/>
      <c r="O58" s="3"/>
      <c r="P58" s="13" t="s">
        <v>22</v>
      </c>
      <c r="Q58" s="3"/>
      <c r="R58" s="30">
        <f>(D58/F58)-1</f>
        <v>2.7816046187537333</v>
      </c>
      <c r="S58" s="3"/>
    </row>
    <row r="59" spans="1:19" x14ac:dyDescent="0.25">
      <c r="A59" s="3"/>
      <c r="B59" s="4" t="s">
        <v>2</v>
      </c>
      <c r="C59" s="3"/>
      <c r="D59" s="9">
        <f>SUM(D6,F6,H6)/3</f>
        <v>6288.8166666666666</v>
      </c>
      <c r="E59" s="3"/>
      <c r="F59" s="9">
        <f>SUM(D17,F17,H17)/3</f>
        <v>483.8</v>
      </c>
      <c r="G59" s="3"/>
      <c r="H59" s="9">
        <f>SUM(D28,F28,H28)/3</f>
        <v>605.54666666666662</v>
      </c>
      <c r="I59" s="3"/>
      <c r="J59" s="9">
        <f t="shared" ref="J59" si="0">SUM(D39,F39,H39)/3</f>
        <v>786.09666666666669</v>
      </c>
      <c r="K59" s="3"/>
      <c r="L59" s="9">
        <f t="shared" ref="L59:L60" si="1">SUM(D50,F50,H50)/3</f>
        <v>954.88666666666666</v>
      </c>
      <c r="M59" s="3"/>
      <c r="N59" s="22"/>
      <c r="O59" s="3"/>
      <c r="P59" s="4" t="s">
        <v>2</v>
      </c>
      <c r="Q59" s="3"/>
      <c r="R59" s="31">
        <f>(D59/F59)-1</f>
        <v>11.998794267603692</v>
      </c>
      <c r="S59" s="3"/>
    </row>
    <row r="60" spans="1:19" x14ac:dyDescent="0.25">
      <c r="A60" s="3"/>
      <c r="B60" s="5" t="s">
        <v>1</v>
      </c>
      <c r="C60" s="3"/>
      <c r="D60" s="7">
        <f>SUM(D7,F7,H7)/3</f>
        <v>6323.112222222222</v>
      </c>
      <c r="E60" s="3"/>
      <c r="F60" s="7">
        <f t="shared" ref="F60" si="2">SUM(D18,F18,H18)/3</f>
        <v>1600.3999999999999</v>
      </c>
      <c r="G60" s="3"/>
      <c r="H60" s="7">
        <f t="shared" ref="H60" si="3">SUM(D29,F29,H29)/3</f>
        <v>1184.29</v>
      </c>
      <c r="I60" s="3"/>
      <c r="J60" s="7">
        <f>SUM(D40,F40,H40)/3</f>
        <v>1273.6200000000001</v>
      </c>
      <c r="K60" s="3"/>
      <c r="L60" s="7">
        <f t="shared" si="1"/>
        <v>1455.9933333333331</v>
      </c>
      <c r="M60" s="3"/>
      <c r="N60" s="22"/>
      <c r="O60" s="3"/>
      <c r="P60" s="5" t="s">
        <v>1</v>
      </c>
      <c r="Q60" s="3"/>
      <c r="R60" s="32">
        <f>(D60/F60)-1</f>
        <v>2.9509573995390044</v>
      </c>
      <c r="S60" s="3"/>
    </row>
    <row r="61" spans="1:1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2"/>
      <c r="O61" s="3"/>
      <c r="P61" s="3"/>
      <c r="Q61" s="3"/>
      <c r="R61" s="3"/>
      <c r="S61" s="3"/>
    </row>
    <row r="63" spans="1:19" ht="21" x14ac:dyDescent="0.35">
      <c r="H63" s="29"/>
      <c r="I63" s="29"/>
      <c r="J63" s="29"/>
      <c r="K63" s="29"/>
      <c r="L63" s="29"/>
      <c r="M63" s="29"/>
      <c r="O63" s="23" t="s">
        <v>34</v>
      </c>
      <c r="P63" s="23"/>
      <c r="Q63" s="23"/>
      <c r="R63" s="23"/>
      <c r="S63" s="23"/>
    </row>
    <row r="64" spans="1:19" x14ac:dyDescent="0.25">
      <c r="O64" s="3"/>
      <c r="P64" s="3"/>
      <c r="Q64" s="3"/>
      <c r="R64" s="3"/>
      <c r="S64" s="3"/>
    </row>
    <row r="65" spans="15:19" ht="15" customHeight="1" x14ac:dyDescent="0.25">
      <c r="O65" s="3"/>
      <c r="P65" s="27" t="s">
        <v>3</v>
      </c>
      <c r="Q65" s="3"/>
      <c r="R65" s="33" t="s">
        <v>31</v>
      </c>
      <c r="S65" s="3"/>
    </row>
    <row r="66" spans="15:19" ht="15" customHeight="1" x14ac:dyDescent="0.25">
      <c r="O66" s="3"/>
      <c r="P66" s="28"/>
      <c r="Q66" s="3"/>
      <c r="R66" s="34" t="s">
        <v>12</v>
      </c>
      <c r="S66" s="3"/>
    </row>
    <row r="67" spans="15:19" x14ac:dyDescent="0.25">
      <c r="O67" s="3"/>
      <c r="P67" s="13" t="s">
        <v>22</v>
      </c>
      <c r="Q67" s="3"/>
      <c r="R67" s="30">
        <f>(D58/H58)-1</f>
        <v>2.2626245276537271</v>
      </c>
      <c r="S67" s="3"/>
    </row>
    <row r="68" spans="15:19" x14ac:dyDescent="0.25">
      <c r="O68" s="3"/>
      <c r="P68" s="4" t="s">
        <v>2</v>
      </c>
      <c r="Q68" s="3"/>
      <c r="R68" s="31">
        <f t="shared" ref="R68:R69" si="4">(D59/H59)-1</f>
        <v>9.3853542804298051</v>
      </c>
      <c r="S68" s="3"/>
    </row>
    <row r="69" spans="15:19" x14ac:dyDescent="0.25">
      <c r="O69" s="3"/>
      <c r="P69" s="5" t="s">
        <v>1</v>
      </c>
      <c r="Q69" s="3"/>
      <c r="R69" s="32">
        <f t="shared" si="4"/>
        <v>4.3391586707835259</v>
      </c>
      <c r="S69" s="3"/>
    </row>
    <row r="70" spans="15:19" x14ac:dyDescent="0.25">
      <c r="O70" s="3"/>
      <c r="P70" s="3"/>
      <c r="Q70" s="3"/>
      <c r="R70" s="3"/>
      <c r="S70" s="3"/>
    </row>
    <row r="72" spans="15:19" ht="21" x14ac:dyDescent="0.35">
      <c r="O72" s="23" t="s">
        <v>35</v>
      </c>
      <c r="P72" s="23"/>
      <c r="Q72" s="23"/>
      <c r="R72" s="23"/>
      <c r="S72" s="23"/>
    </row>
    <row r="73" spans="15:19" x14ac:dyDescent="0.25">
      <c r="O73" s="3"/>
      <c r="P73" s="3"/>
      <c r="Q73" s="3"/>
      <c r="R73" s="3"/>
      <c r="S73" s="3"/>
    </row>
    <row r="74" spans="15:19" x14ac:dyDescent="0.25">
      <c r="O74" s="3"/>
      <c r="P74" s="27" t="s">
        <v>3</v>
      </c>
      <c r="Q74" s="3"/>
      <c r="R74" s="33" t="s">
        <v>32</v>
      </c>
      <c r="S74" s="3"/>
    </row>
    <row r="75" spans="15:19" x14ac:dyDescent="0.25">
      <c r="O75" s="3"/>
      <c r="P75" s="28"/>
      <c r="Q75" s="3"/>
      <c r="R75" s="34" t="s">
        <v>12</v>
      </c>
      <c r="S75" s="3"/>
    </row>
    <row r="76" spans="15:19" x14ac:dyDescent="0.25">
      <c r="O76" s="3"/>
      <c r="P76" s="13" t="s">
        <v>22</v>
      </c>
      <c r="Q76" s="3"/>
      <c r="R76" s="30">
        <f>(D58/J58)-1</f>
        <v>1.738215366873288</v>
      </c>
      <c r="S76" s="3"/>
    </row>
    <row r="77" spans="15:19" x14ac:dyDescent="0.25">
      <c r="O77" s="3"/>
      <c r="P77" s="4" t="s">
        <v>2</v>
      </c>
      <c r="Q77" s="3"/>
      <c r="R77" s="31">
        <f t="shared" ref="R77:R78" si="5">(D59/J59)-1</f>
        <v>7.0000551246878029</v>
      </c>
      <c r="S77" s="3"/>
    </row>
    <row r="78" spans="15:19" x14ac:dyDescent="0.25">
      <c r="O78" s="3"/>
      <c r="P78" s="5" t="s">
        <v>1</v>
      </c>
      <c r="Q78" s="3"/>
      <c r="R78" s="32">
        <f t="shared" si="5"/>
        <v>3.9646772367128511</v>
      </c>
      <c r="S78" s="3"/>
    </row>
    <row r="79" spans="15:19" x14ac:dyDescent="0.25">
      <c r="O79" s="3"/>
      <c r="P79" s="3"/>
      <c r="Q79" s="3"/>
      <c r="R79" s="3"/>
      <c r="S79" s="3"/>
    </row>
    <row r="81" spans="15:19" ht="21" x14ac:dyDescent="0.35">
      <c r="O81" s="23" t="s">
        <v>36</v>
      </c>
      <c r="P81" s="23"/>
      <c r="Q81" s="23"/>
      <c r="R81" s="23"/>
      <c r="S81" s="23"/>
    </row>
    <row r="82" spans="15:19" x14ac:dyDescent="0.25">
      <c r="O82" s="3"/>
      <c r="P82" s="3"/>
      <c r="Q82" s="3"/>
      <c r="R82" s="3"/>
      <c r="S82" s="3"/>
    </row>
    <row r="83" spans="15:19" x14ac:dyDescent="0.25">
      <c r="O83" s="3"/>
      <c r="P83" s="27" t="s">
        <v>3</v>
      </c>
      <c r="Q83" s="3"/>
      <c r="R83" s="33" t="s">
        <v>33</v>
      </c>
      <c r="S83" s="3"/>
    </row>
    <row r="84" spans="15:19" x14ac:dyDescent="0.25">
      <c r="O84" s="3"/>
      <c r="P84" s="28"/>
      <c r="Q84" s="3"/>
      <c r="R84" s="34" t="s">
        <v>12</v>
      </c>
      <c r="S84" s="3"/>
    </row>
    <row r="85" spans="15:19" x14ac:dyDescent="0.25">
      <c r="O85" s="3"/>
      <c r="P85" s="13" t="s">
        <v>22</v>
      </c>
      <c r="Q85" s="3"/>
      <c r="R85" s="30">
        <f>(D58/L58)-1</f>
        <v>0.9229601133832761</v>
      </c>
      <c r="S85" s="3"/>
    </row>
    <row r="86" spans="15:19" x14ac:dyDescent="0.25">
      <c r="O86" s="3"/>
      <c r="P86" s="4" t="s">
        <v>2</v>
      </c>
      <c r="Q86" s="3"/>
      <c r="R86" s="31">
        <f t="shared" ref="R86:R87" si="6">(D59/L59)-1</f>
        <v>5.5859299183847302</v>
      </c>
      <c r="S86" s="3"/>
    </row>
    <row r="87" spans="15:19" x14ac:dyDescent="0.25">
      <c r="O87" s="3"/>
      <c r="P87" s="5" t="s">
        <v>1</v>
      </c>
      <c r="Q87" s="3"/>
      <c r="R87" s="32">
        <f>(D60/L60)-1</f>
        <v>3.342816740613892</v>
      </c>
      <c r="S87" s="3"/>
    </row>
    <row r="88" spans="15:19" x14ac:dyDescent="0.25">
      <c r="O88" s="3"/>
      <c r="P88" s="3"/>
      <c r="Q88" s="3"/>
      <c r="R88" s="3"/>
      <c r="S88" s="3"/>
    </row>
  </sheetData>
  <mergeCells count="24">
    <mergeCell ref="O81:S81"/>
    <mergeCell ref="P83:P84"/>
    <mergeCell ref="R56:R57"/>
    <mergeCell ref="R65:R66"/>
    <mergeCell ref="R74:R75"/>
    <mergeCell ref="R83:R84"/>
    <mergeCell ref="P65:P66"/>
    <mergeCell ref="P74:P75"/>
    <mergeCell ref="O54:S54"/>
    <mergeCell ref="O63:S63"/>
    <mergeCell ref="O72:S72"/>
    <mergeCell ref="B3:B4"/>
    <mergeCell ref="A1:I1"/>
    <mergeCell ref="P56:P57"/>
    <mergeCell ref="B56:B57"/>
    <mergeCell ref="A10:I10"/>
    <mergeCell ref="B12:B13"/>
    <mergeCell ref="A21:I21"/>
    <mergeCell ref="B23:B24"/>
    <mergeCell ref="A54:M54"/>
    <mergeCell ref="A32:I32"/>
    <mergeCell ref="B34:B35"/>
    <mergeCell ref="A43:I43"/>
    <mergeCell ref="B45:B4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2021-02-14T19:19:45Z</dcterms:created>
  <dcterms:modified xsi:type="dcterms:W3CDTF">2021-02-15T00:26:43Z</dcterms:modified>
</cp:coreProperties>
</file>