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cuments\excel\"/>
    </mc:Choice>
  </mc:AlternateContent>
  <xr:revisionPtr revIDLastSave="0" documentId="8_{3034B0F3-ADC2-44AE-97A7-1796B873354D}" xr6:coauthVersionLast="47" xr6:coauthVersionMax="47" xr10:uidLastSave="{00000000-0000-0000-0000-000000000000}"/>
  <bookViews>
    <workbookView xWindow="-120" yWindow="-120" windowWidth="29040" windowHeight="15840" activeTab="2" xr2:uid="{5D6EFB63-FDB6-49FA-BE4F-7A6CC8BD859B}"/>
  </bookViews>
  <sheets>
    <sheet name="入力フォーム" sheetId="1" r:id="rId1"/>
    <sheet name="CZML" sheetId="2" r:id="rId2"/>
    <sheet name="GeoJSO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B12" i="2"/>
  <c r="AF12" i="2" s="1"/>
  <c r="AT12" i="2" s="1"/>
  <c r="AB16" i="2"/>
  <c r="AF16" i="2" s="1"/>
  <c r="AT16" i="2" s="1"/>
  <c r="AB23" i="2"/>
  <c r="AF23" i="2" s="1"/>
  <c r="AT23" i="2" s="1"/>
  <c r="AI14" i="2"/>
  <c r="AJ14" i="2"/>
  <c r="AK14" i="2"/>
  <c r="AI15" i="2"/>
  <c r="AJ15" i="2"/>
  <c r="AK15" i="2"/>
  <c r="AI16" i="2"/>
  <c r="AJ16" i="2"/>
  <c r="AK16" i="2"/>
  <c r="AI17" i="2"/>
  <c r="AJ17" i="2"/>
  <c r="AK17" i="2"/>
  <c r="AI18" i="2"/>
  <c r="AJ18" i="2"/>
  <c r="AK18" i="2"/>
  <c r="AI19" i="2"/>
  <c r="AJ19" i="2"/>
  <c r="AK19" i="2"/>
  <c r="AI20" i="2"/>
  <c r="AJ20" i="2"/>
  <c r="AK20" i="2"/>
  <c r="AI21" i="2"/>
  <c r="AJ21" i="2"/>
  <c r="AK21" i="2"/>
  <c r="AI22" i="2"/>
  <c r="AJ22" i="2"/>
  <c r="AK22" i="2"/>
  <c r="AI23" i="2"/>
  <c r="AJ23" i="2"/>
  <c r="AK23" i="2"/>
  <c r="AI24" i="2"/>
  <c r="AJ24" i="2"/>
  <c r="AK24" i="2"/>
  <c r="AI6" i="2"/>
  <c r="AJ6" i="2"/>
  <c r="AK6" i="2"/>
  <c r="AI7" i="2"/>
  <c r="AJ7" i="2"/>
  <c r="AK7" i="2"/>
  <c r="AI8" i="2"/>
  <c r="AJ8" i="2"/>
  <c r="AK8" i="2"/>
  <c r="AI9" i="2"/>
  <c r="AJ9" i="2"/>
  <c r="AK9" i="2"/>
  <c r="AI10" i="2"/>
  <c r="AJ10" i="2"/>
  <c r="AK10" i="2"/>
  <c r="AI11" i="2"/>
  <c r="AJ11" i="2"/>
  <c r="AK11" i="2"/>
  <c r="AI12" i="2"/>
  <c r="AJ12" i="2"/>
  <c r="AK12" i="2"/>
  <c r="AI13" i="2"/>
  <c r="AJ13" i="2"/>
  <c r="AK13" i="2"/>
  <c r="AD17" i="2"/>
  <c r="AD18" i="2"/>
  <c r="AD19" i="2"/>
  <c r="AD20" i="2"/>
  <c r="AD21" i="2"/>
  <c r="AD22" i="2"/>
  <c r="AD23" i="2"/>
  <c r="AD24" i="2"/>
  <c r="AD6" i="2"/>
  <c r="AD7" i="2"/>
  <c r="AD8" i="2"/>
  <c r="AD9" i="2"/>
  <c r="AD10" i="2"/>
  <c r="AD11" i="2"/>
  <c r="AD12" i="2"/>
  <c r="AD13" i="2"/>
  <c r="AD14" i="2"/>
  <c r="AD15" i="2"/>
  <c r="AD16" i="2"/>
  <c r="AL17" i="1"/>
  <c r="AO17" i="2" s="1"/>
  <c r="AX17" i="2" s="1"/>
  <c r="AL18" i="1"/>
  <c r="AO18" i="2" s="1"/>
  <c r="AX18" i="2" s="1"/>
  <c r="AL19" i="1"/>
  <c r="AO19" i="2" s="1"/>
  <c r="AX19" i="2" s="1"/>
  <c r="AL20" i="1"/>
  <c r="AO20" i="2" s="1"/>
  <c r="AX20" i="2" s="1"/>
  <c r="AL21" i="1"/>
  <c r="AO21" i="2" s="1"/>
  <c r="AX21" i="2" s="1"/>
  <c r="AL22" i="1"/>
  <c r="AO22" i="2" s="1"/>
  <c r="AX22" i="2" s="1"/>
  <c r="AL23" i="1"/>
  <c r="AO23" i="2" s="1"/>
  <c r="AX23" i="2" s="1"/>
  <c r="AL24" i="1"/>
  <c r="AO24" i="2" s="1"/>
  <c r="AX24" i="2" s="1"/>
  <c r="AL6" i="1"/>
  <c r="AO6" i="2" s="1"/>
  <c r="AX6" i="2" s="1"/>
  <c r="AL7" i="1"/>
  <c r="AO7" i="2" s="1"/>
  <c r="AX7" i="2" s="1"/>
  <c r="AL8" i="1"/>
  <c r="AO8" i="2" s="1"/>
  <c r="AX8" i="2" s="1"/>
  <c r="AL9" i="1"/>
  <c r="AO9" i="2" s="1"/>
  <c r="AX9" i="2" s="1"/>
  <c r="AL10" i="1"/>
  <c r="AO10" i="2" s="1"/>
  <c r="AX10" i="2" s="1"/>
  <c r="AL11" i="1"/>
  <c r="AO11" i="2" s="1"/>
  <c r="AX11" i="2" s="1"/>
  <c r="AL12" i="1"/>
  <c r="AO12" i="2" s="1"/>
  <c r="AX12" i="2" s="1"/>
  <c r="AL13" i="1"/>
  <c r="AO13" i="2" s="1"/>
  <c r="AX13" i="2" s="1"/>
  <c r="AL14" i="1"/>
  <c r="AO14" i="2" s="1"/>
  <c r="AX14" i="2" s="1"/>
  <c r="AL15" i="1"/>
  <c r="AO15" i="2" s="1"/>
  <c r="AX15" i="2" s="1"/>
  <c r="AL16" i="1"/>
  <c r="AO16" i="2" s="1"/>
  <c r="AX16" i="2" s="1"/>
  <c r="AL5" i="1"/>
  <c r="AO5" i="2" s="1"/>
  <c r="AX5" i="2" s="1"/>
  <c r="AI5" i="2"/>
  <c r="AJ5" i="2"/>
  <c r="AK5" i="2"/>
  <c r="AD5" i="2"/>
  <c r="AR5" i="2"/>
  <c r="BG1" i="2"/>
  <c r="BG2" i="2" s="1"/>
  <c r="BG3" i="2" s="1"/>
  <c r="BG4" i="2" s="1"/>
  <c r="BG5" i="2" s="1"/>
  <c r="BG6" i="2" s="1"/>
  <c r="BG7" i="2" s="1"/>
  <c r="BC7" i="2" s="1"/>
  <c r="AR4" i="2" s="1"/>
  <c r="BG9" i="2"/>
  <c r="BG10" i="2" s="1"/>
  <c r="BC10" i="2" s="1"/>
  <c r="AS5" i="2" s="1"/>
  <c r="AS6" i="2" s="1"/>
  <c r="AS7" i="2" s="1"/>
  <c r="AS8" i="2" s="1"/>
  <c r="AS9" i="2" s="1"/>
  <c r="AS10" i="2" s="1"/>
  <c r="AS11" i="2" s="1"/>
  <c r="AS12" i="2" s="1"/>
  <c r="AS13" i="2" s="1"/>
  <c r="AS14" i="2" s="1"/>
  <c r="AS15" i="2" s="1"/>
  <c r="AS16" i="2" s="1"/>
  <c r="AS17" i="2" s="1"/>
  <c r="AS18" i="2" s="1"/>
  <c r="AS19" i="2" s="1"/>
  <c r="AS20" i="2" s="1"/>
  <c r="AS21" i="2" s="1"/>
  <c r="AS22" i="2" s="1"/>
  <c r="AS23" i="2" s="1"/>
  <c r="AS24" i="2" s="1"/>
  <c r="BG12" i="2"/>
  <c r="BG13" i="2" s="1"/>
  <c r="BG14" i="2" s="1"/>
  <c r="BC14" i="2" s="1"/>
  <c r="AU5" i="2" s="1"/>
  <c r="AU6" i="2" s="1"/>
  <c r="AU7" i="2" s="1"/>
  <c r="AU8" i="2" s="1"/>
  <c r="AU9" i="2" s="1"/>
  <c r="AU10" i="2" s="1"/>
  <c r="AU11" i="2" s="1"/>
  <c r="AU12" i="2" s="1"/>
  <c r="AU13" i="2" s="1"/>
  <c r="AU14" i="2" s="1"/>
  <c r="AU15" i="2" s="1"/>
  <c r="AU16" i="2" s="1"/>
  <c r="AU17" i="2" s="1"/>
  <c r="AU18" i="2" s="1"/>
  <c r="AU19" i="2" s="1"/>
  <c r="AU20" i="2" s="1"/>
  <c r="AU21" i="2" s="1"/>
  <c r="AU22" i="2" s="1"/>
  <c r="AU23" i="2" s="1"/>
  <c r="AU24" i="2" s="1"/>
  <c r="BG16" i="2"/>
  <c r="BG17" i="2" s="1"/>
  <c r="BG18" i="2" s="1"/>
  <c r="BG19" i="2" s="1"/>
  <c r="BC19" i="2" s="1"/>
  <c r="AW5" i="2" s="1"/>
  <c r="AW6" i="2" s="1"/>
  <c r="AW7" i="2" s="1"/>
  <c r="AW8" i="2" s="1"/>
  <c r="AW9" i="2" s="1"/>
  <c r="AW10" i="2" s="1"/>
  <c r="AW11" i="2" s="1"/>
  <c r="AW12" i="2" s="1"/>
  <c r="AW13" i="2" s="1"/>
  <c r="AW14" i="2" s="1"/>
  <c r="AW15" i="2" s="1"/>
  <c r="AW16" i="2" s="1"/>
  <c r="AW17" i="2" s="1"/>
  <c r="AW18" i="2" s="1"/>
  <c r="AW19" i="2" s="1"/>
  <c r="AW20" i="2" s="1"/>
  <c r="AW21" i="2" s="1"/>
  <c r="AW22" i="2" s="1"/>
  <c r="AW23" i="2" s="1"/>
  <c r="AW24" i="2" s="1"/>
  <c r="BG21" i="2"/>
  <c r="BG22" i="2" s="1"/>
  <c r="BG23" i="2" s="1"/>
  <c r="BG24" i="2" s="1"/>
  <c r="BG25" i="2" s="1"/>
  <c r="BG26" i="2" s="1"/>
  <c r="A24" i="3"/>
  <c r="A25" i="3"/>
  <c r="A26" i="3"/>
  <c r="A27" i="3"/>
  <c r="AY4" i="3"/>
  <c r="AW6" i="3"/>
  <c r="AW7" i="3"/>
  <c r="AW8" i="3"/>
  <c r="AW5" i="3"/>
  <c r="AY1" i="3"/>
  <c r="AY2" i="3" s="1"/>
  <c r="AY3" i="3" s="1"/>
  <c r="A3" i="3" s="1"/>
  <c r="AU6" i="3"/>
  <c r="AU7" i="3"/>
  <c r="AU8" i="3"/>
  <c r="AU5" i="3"/>
  <c r="AB12" i="3"/>
  <c r="AC12" i="3"/>
  <c r="AB13" i="3"/>
  <c r="AC13" i="3"/>
  <c r="AB15" i="3"/>
  <c r="AB17" i="3"/>
  <c r="AC17" i="3"/>
  <c r="AB18" i="3"/>
  <c r="AH18" i="3"/>
  <c r="AI18" i="3" s="1"/>
  <c r="AG20" i="3"/>
  <c r="AH20" i="3"/>
  <c r="AI20" i="3" s="1"/>
  <c r="AG22" i="3"/>
  <c r="AH22" i="3"/>
  <c r="AI22" i="3" s="1"/>
  <c r="AG24" i="3"/>
  <c r="AH24" i="3"/>
  <c r="AI24" i="3" s="1"/>
  <c r="AJ24" i="3" s="1"/>
  <c r="AK24" i="3" s="1"/>
  <c r="AD7" i="1"/>
  <c r="AF7" i="1" s="1"/>
  <c r="AC9" i="1"/>
  <c r="AD9" i="1"/>
  <c r="AB9" i="2" s="1"/>
  <c r="AE9" i="1"/>
  <c r="AC9" i="3" s="1"/>
  <c r="AF9" i="1"/>
  <c r="AD9" i="3" s="1"/>
  <c r="AG9" i="1"/>
  <c r="AE9" i="3" s="1"/>
  <c r="AH9" i="1"/>
  <c r="AF9" i="3" s="1"/>
  <c r="AI9" i="1"/>
  <c r="AG9" i="3" s="1"/>
  <c r="AJ9" i="1"/>
  <c r="AH9" i="3" s="1"/>
  <c r="AI9" i="3" s="1"/>
  <c r="AC10" i="1"/>
  <c r="AD10" i="1"/>
  <c r="AB10" i="2" s="1"/>
  <c r="AE10" i="1"/>
  <c r="AC10" i="3" s="1"/>
  <c r="AF10" i="1"/>
  <c r="AD10" i="3" s="1"/>
  <c r="AG10" i="1"/>
  <c r="AE10" i="3" s="1"/>
  <c r="AH10" i="1"/>
  <c r="AF10" i="3" s="1"/>
  <c r="AI10" i="1"/>
  <c r="AG10" i="3" s="1"/>
  <c r="AJ10" i="1"/>
  <c r="AH10" i="3" s="1"/>
  <c r="AI10" i="3" s="1"/>
  <c r="AC11" i="1"/>
  <c r="AC11" i="2" s="1"/>
  <c r="AD11" i="1"/>
  <c r="AB11" i="3" s="1"/>
  <c r="AE11" i="1"/>
  <c r="AC11" i="3" s="1"/>
  <c r="AF11" i="1"/>
  <c r="AD11" i="3" s="1"/>
  <c r="AG11" i="1"/>
  <c r="AE11" i="3" s="1"/>
  <c r="AH11" i="1"/>
  <c r="AF11" i="3" s="1"/>
  <c r="AI11" i="1"/>
  <c r="AG11" i="3" s="1"/>
  <c r="AJ11" i="1"/>
  <c r="AH11" i="3" s="1"/>
  <c r="AI11" i="3" s="1"/>
  <c r="AJ11" i="3" s="1"/>
  <c r="AK11" i="3" s="1"/>
  <c r="AC12" i="1"/>
  <c r="AC12" i="2" s="1"/>
  <c r="AD12" i="1"/>
  <c r="AE12" i="1"/>
  <c r="AF12" i="1"/>
  <c r="AD12" i="3" s="1"/>
  <c r="AG12" i="1"/>
  <c r="AE12" i="3" s="1"/>
  <c r="AH12" i="1"/>
  <c r="AF12" i="3" s="1"/>
  <c r="AI12" i="1"/>
  <c r="AG12" i="3" s="1"/>
  <c r="AJ12" i="1"/>
  <c r="AH12" i="3" s="1"/>
  <c r="AI12" i="3" s="1"/>
  <c r="AC13" i="1"/>
  <c r="AC13" i="2" s="1"/>
  <c r="AD13" i="1"/>
  <c r="AB13" i="2" s="1"/>
  <c r="AE13" i="1"/>
  <c r="AF13" i="1"/>
  <c r="AD13" i="3" s="1"/>
  <c r="AG13" i="1"/>
  <c r="AE13" i="3" s="1"/>
  <c r="AH13" i="1"/>
  <c r="AF13" i="3" s="1"/>
  <c r="AI13" i="1"/>
  <c r="AG13" i="3" s="1"/>
  <c r="AJ13" i="1"/>
  <c r="AH13" i="3" s="1"/>
  <c r="AI13" i="3" s="1"/>
  <c r="AJ13" i="3" s="1"/>
  <c r="AK13" i="3" s="1"/>
  <c r="AC14" i="1"/>
  <c r="AC14" i="2" s="1"/>
  <c r="AD14" i="1"/>
  <c r="AB14" i="2" s="1"/>
  <c r="AE14" i="1"/>
  <c r="AC14" i="3" s="1"/>
  <c r="AF14" i="1"/>
  <c r="AD14" i="3" s="1"/>
  <c r="AG14" i="1"/>
  <c r="AE14" i="3" s="1"/>
  <c r="AH14" i="1"/>
  <c r="AF14" i="3" s="1"/>
  <c r="AI14" i="1"/>
  <c r="AG14" i="3" s="1"/>
  <c r="AJ14" i="1"/>
  <c r="AH14" i="3" s="1"/>
  <c r="AI14" i="3" s="1"/>
  <c r="AC15" i="1"/>
  <c r="AC15" i="2" s="1"/>
  <c r="AD15" i="1"/>
  <c r="AB15" i="2" s="1"/>
  <c r="AF15" i="2" s="1"/>
  <c r="AT15" i="2" s="1"/>
  <c r="AE15" i="1"/>
  <c r="AC15" i="3" s="1"/>
  <c r="AF15" i="1"/>
  <c r="AD15" i="3" s="1"/>
  <c r="AG15" i="1"/>
  <c r="AE15" i="3" s="1"/>
  <c r="AH15" i="1"/>
  <c r="AF15" i="3" s="1"/>
  <c r="AI15" i="1"/>
  <c r="AG15" i="3" s="1"/>
  <c r="AJ15" i="1"/>
  <c r="AH15" i="3" s="1"/>
  <c r="AI15" i="3" s="1"/>
  <c r="AJ15" i="3" s="1"/>
  <c r="AK15" i="3" s="1"/>
  <c r="AC16" i="1"/>
  <c r="AC16" i="2" s="1"/>
  <c r="AD16" i="1"/>
  <c r="AB16" i="3" s="1"/>
  <c r="AE16" i="1"/>
  <c r="AC16" i="3" s="1"/>
  <c r="AF16" i="1"/>
  <c r="AD16" i="3" s="1"/>
  <c r="AG16" i="1"/>
  <c r="AE16" i="3" s="1"/>
  <c r="AH16" i="1"/>
  <c r="AF16" i="3" s="1"/>
  <c r="AI16" i="1"/>
  <c r="AG16" i="3" s="1"/>
  <c r="AJ16" i="1"/>
  <c r="AH16" i="3" s="1"/>
  <c r="AI16" i="3" s="1"/>
  <c r="AJ16" i="3" s="1"/>
  <c r="AK16" i="3" s="1"/>
  <c r="AC17" i="1"/>
  <c r="AC17" i="2" s="1"/>
  <c r="AD17" i="1"/>
  <c r="AB17" i="2" s="1"/>
  <c r="AE17" i="1"/>
  <c r="AF17" i="1"/>
  <c r="AD17" i="3" s="1"/>
  <c r="AG17" i="1"/>
  <c r="AE17" i="3" s="1"/>
  <c r="AH17" i="1"/>
  <c r="AF17" i="3" s="1"/>
  <c r="AI17" i="1"/>
  <c r="AG17" i="3" s="1"/>
  <c r="AJ17" i="1"/>
  <c r="AH17" i="3" s="1"/>
  <c r="AI17" i="3" s="1"/>
  <c r="AC18" i="1"/>
  <c r="AC18" i="2" s="1"/>
  <c r="AD18" i="1"/>
  <c r="AB18" i="2" s="1"/>
  <c r="AE18" i="1"/>
  <c r="AC18" i="3" s="1"/>
  <c r="AF18" i="1"/>
  <c r="AD18" i="3" s="1"/>
  <c r="AG18" i="1"/>
  <c r="AE18" i="3" s="1"/>
  <c r="AH18" i="1"/>
  <c r="AF18" i="3" s="1"/>
  <c r="AI18" i="1"/>
  <c r="AG18" i="3" s="1"/>
  <c r="AJ18" i="1"/>
  <c r="AC19" i="1"/>
  <c r="AA19" i="3" s="1"/>
  <c r="AD19" i="1"/>
  <c r="AB19" i="2" s="1"/>
  <c r="AM19" i="2" s="1"/>
  <c r="AV19" i="2" s="1"/>
  <c r="AE19" i="1"/>
  <c r="AC19" i="3" s="1"/>
  <c r="AF19" i="1"/>
  <c r="AD19" i="3" s="1"/>
  <c r="AG19" i="1"/>
  <c r="AE19" i="3" s="1"/>
  <c r="AH19" i="1"/>
  <c r="AF19" i="3" s="1"/>
  <c r="AI19" i="1"/>
  <c r="AG19" i="3" s="1"/>
  <c r="AJ19" i="1"/>
  <c r="AH19" i="3" s="1"/>
  <c r="AI19" i="3" s="1"/>
  <c r="AJ19" i="3" s="1"/>
  <c r="AK19" i="3" s="1"/>
  <c r="AC20" i="1"/>
  <c r="AC20" i="2" s="1"/>
  <c r="AD20" i="1"/>
  <c r="AB20" i="3" s="1"/>
  <c r="AE20" i="1"/>
  <c r="AC20" i="3" s="1"/>
  <c r="AF20" i="1"/>
  <c r="AD20" i="3" s="1"/>
  <c r="AG20" i="1"/>
  <c r="AE20" i="3" s="1"/>
  <c r="AH20" i="1"/>
  <c r="AF20" i="3" s="1"/>
  <c r="AI20" i="1"/>
  <c r="AJ20" i="1"/>
  <c r="AC21" i="1"/>
  <c r="AC21" i="2" s="1"/>
  <c r="AD21" i="1"/>
  <c r="AB21" i="2" s="1"/>
  <c r="AF21" i="2" s="1"/>
  <c r="AT21" i="2" s="1"/>
  <c r="AE21" i="1"/>
  <c r="AC21" i="3" s="1"/>
  <c r="AF21" i="1"/>
  <c r="AD21" i="3" s="1"/>
  <c r="AG21" i="1"/>
  <c r="AE21" i="3" s="1"/>
  <c r="AH21" i="1"/>
  <c r="AF21" i="3" s="1"/>
  <c r="AI21" i="1"/>
  <c r="AG21" i="3" s="1"/>
  <c r="AJ21" i="1"/>
  <c r="AH21" i="3" s="1"/>
  <c r="AI21" i="3" s="1"/>
  <c r="AJ21" i="3" s="1"/>
  <c r="AK21" i="3" s="1"/>
  <c r="AC22" i="1"/>
  <c r="AC22" i="2" s="1"/>
  <c r="AD22" i="1"/>
  <c r="AB22" i="2" s="1"/>
  <c r="AE22" i="1"/>
  <c r="AC22" i="3" s="1"/>
  <c r="AF22" i="1"/>
  <c r="AD22" i="3" s="1"/>
  <c r="AG22" i="1"/>
  <c r="AE22" i="3" s="1"/>
  <c r="AH22" i="1"/>
  <c r="AF22" i="3" s="1"/>
  <c r="AI22" i="1"/>
  <c r="AJ22" i="1"/>
  <c r="AC23" i="1"/>
  <c r="AC23" i="2" s="1"/>
  <c r="AD23" i="1"/>
  <c r="AB23" i="3" s="1"/>
  <c r="AE23" i="1"/>
  <c r="AC23" i="3" s="1"/>
  <c r="AF23" i="1"/>
  <c r="AD23" i="3" s="1"/>
  <c r="AG23" i="1"/>
  <c r="AE23" i="3" s="1"/>
  <c r="AH23" i="1"/>
  <c r="AF23" i="3" s="1"/>
  <c r="AI23" i="1"/>
  <c r="AG23" i="3" s="1"/>
  <c r="AJ23" i="1"/>
  <c r="AH23" i="3" s="1"/>
  <c r="AI23" i="3" s="1"/>
  <c r="AJ23" i="3" s="1"/>
  <c r="AK23" i="3" s="1"/>
  <c r="AC24" i="1"/>
  <c r="AC24" i="2" s="1"/>
  <c r="AD24" i="1"/>
  <c r="AB24" i="3" s="1"/>
  <c r="AE24" i="1"/>
  <c r="AC24" i="3" s="1"/>
  <c r="AF24" i="1"/>
  <c r="AD24" i="3" s="1"/>
  <c r="AG24" i="1"/>
  <c r="AE24" i="3" s="1"/>
  <c r="AH24" i="1"/>
  <c r="AF24" i="3" s="1"/>
  <c r="AI24" i="1"/>
  <c r="AJ24" i="1"/>
  <c r="AA6" i="1"/>
  <c r="AA7" i="1" s="1"/>
  <c r="AC7" i="1" s="1"/>
  <c r="AB6" i="1"/>
  <c r="AB7" i="1" s="1"/>
  <c r="AB5" i="1"/>
  <c r="AA5" i="1"/>
  <c r="AC5" i="1" s="1"/>
  <c r="AA7" i="3" l="1"/>
  <c r="AE7" i="1"/>
  <c r="AG7" i="1" s="1"/>
  <c r="AE7" i="3" s="1"/>
  <c r="AA22" i="3"/>
  <c r="AO13" i="3"/>
  <c r="AB21" i="3"/>
  <c r="AB19" i="3"/>
  <c r="AN19" i="3" s="1"/>
  <c r="AB14" i="3"/>
  <c r="AB11" i="2"/>
  <c r="AF11" i="2" s="1"/>
  <c r="AT11" i="2" s="1"/>
  <c r="AA20" i="3"/>
  <c r="AA17" i="3"/>
  <c r="AC6" i="1"/>
  <c r="AE6" i="1" s="1"/>
  <c r="AG6" i="1" s="1"/>
  <c r="AE6" i="3" s="1"/>
  <c r="AA23" i="3"/>
  <c r="AA21" i="3"/>
  <c r="AB24" i="2"/>
  <c r="AF24" i="2" s="1"/>
  <c r="AT24" i="2" s="1"/>
  <c r="AA16" i="3"/>
  <c r="AB20" i="2"/>
  <c r="AF20" i="2" s="1"/>
  <c r="AT20" i="2" s="1"/>
  <c r="AA24" i="3"/>
  <c r="AB22" i="3"/>
  <c r="AA18" i="3"/>
  <c r="AD7" i="3"/>
  <c r="AH7" i="1"/>
  <c r="AA5" i="3"/>
  <c r="AE5" i="1"/>
  <c r="AG5" i="1" s="1"/>
  <c r="AC5" i="2"/>
  <c r="AI5" i="1"/>
  <c r="AM22" i="2"/>
  <c r="AV22" i="2" s="1"/>
  <c r="AF22" i="2"/>
  <c r="AT22" i="2" s="1"/>
  <c r="AF18" i="2"/>
  <c r="AT18" i="2" s="1"/>
  <c r="AM18" i="2"/>
  <c r="AV18" i="2" s="1"/>
  <c r="AF17" i="2"/>
  <c r="AT17" i="2" s="1"/>
  <c r="AM17" i="2"/>
  <c r="AV17" i="2" s="1"/>
  <c r="AM14" i="2"/>
  <c r="AV14" i="2" s="1"/>
  <c r="AF14" i="2"/>
  <c r="AT14" i="2" s="1"/>
  <c r="AM13" i="2"/>
  <c r="AV13" i="2" s="1"/>
  <c r="AF13" i="2"/>
  <c r="AT13" i="2" s="1"/>
  <c r="AF10" i="2"/>
  <c r="AT10" i="2" s="1"/>
  <c r="AM10" i="2"/>
  <c r="AV10" i="2" s="1"/>
  <c r="AF9" i="2"/>
  <c r="AT9" i="2" s="1"/>
  <c r="AM9" i="2"/>
  <c r="AV9" i="2" s="1"/>
  <c r="AM24" i="2"/>
  <c r="AV24" i="2" s="1"/>
  <c r="AI6" i="1"/>
  <c r="AG6" i="3" s="1"/>
  <c r="AA15" i="3"/>
  <c r="AA14" i="3"/>
  <c r="AA13" i="3"/>
  <c r="AA12" i="3"/>
  <c r="AB10" i="3"/>
  <c r="AC7" i="3"/>
  <c r="AC6" i="3"/>
  <c r="AC7" i="2"/>
  <c r="AM23" i="2"/>
  <c r="AV23" i="2" s="1"/>
  <c r="AC10" i="2"/>
  <c r="AO21" i="3"/>
  <c r="AB7" i="2"/>
  <c r="AF7" i="2" s="1"/>
  <c r="AT7" i="2" s="1"/>
  <c r="AI7" i="1"/>
  <c r="AG7" i="3" s="1"/>
  <c r="AA11" i="3"/>
  <c r="AN11" i="3" s="1"/>
  <c r="AM11" i="3" s="1"/>
  <c r="AA10" i="3"/>
  <c r="AB9" i="3"/>
  <c r="AB7" i="3"/>
  <c r="AM12" i="2"/>
  <c r="AV12" i="2" s="1"/>
  <c r="AF19" i="2"/>
  <c r="AT19" i="2" s="1"/>
  <c r="AA9" i="3"/>
  <c r="AA6" i="3"/>
  <c r="AC6" i="2"/>
  <c r="AC9" i="2"/>
  <c r="AM16" i="2"/>
  <c r="AV16" i="2" s="1"/>
  <c r="AD5" i="1"/>
  <c r="AD6" i="1"/>
  <c r="AM15" i="2"/>
  <c r="AV15" i="2" s="1"/>
  <c r="AC19" i="2"/>
  <c r="AM21" i="2"/>
  <c r="AV21" i="2" s="1"/>
  <c r="BC25" i="2"/>
  <c r="AY5" i="2" s="1"/>
  <c r="AY6" i="2" s="1"/>
  <c r="AY7" i="2" s="1"/>
  <c r="AY8" i="2" s="1"/>
  <c r="AY9" i="2" s="1"/>
  <c r="AY10" i="2" s="1"/>
  <c r="AY11" i="2" s="1"/>
  <c r="AY12" i="2" s="1"/>
  <c r="AY13" i="2" s="1"/>
  <c r="AY14" i="2" s="1"/>
  <c r="AY15" i="2" s="1"/>
  <c r="AY16" i="2" s="1"/>
  <c r="AY17" i="2" s="1"/>
  <c r="AY18" i="2" s="1"/>
  <c r="AY19" i="2" s="1"/>
  <c r="AY20" i="2" s="1"/>
  <c r="AY21" i="2" s="1"/>
  <c r="AY22" i="2" s="1"/>
  <c r="AY23" i="2" s="1"/>
  <c r="AY24" i="2" s="1"/>
  <c r="AY5" i="3"/>
  <c r="AY6" i="3" s="1"/>
  <c r="AY7" i="3" s="1"/>
  <c r="AY8" i="3" s="1"/>
  <c r="AY9" i="3" s="1"/>
  <c r="AY10" i="3" s="1"/>
  <c r="AY11" i="3" s="1"/>
  <c r="AY12" i="3" s="1"/>
  <c r="AY13" i="3" s="1"/>
  <c r="AN21" i="3"/>
  <c r="AN13" i="3"/>
  <c r="AM13" i="3" s="1"/>
  <c r="AO16" i="3"/>
  <c r="AR15" i="3"/>
  <c r="AP15" i="3"/>
  <c r="AN15" i="3"/>
  <c r="AM15" i="3" s="1"/>
  <c r="AQ15" i="3"/>
  <c r="AN16" i="3"/>
  <c r="AM16" i="3" s="1"/>
  <c r="AR23" i="3"/>
  <c r="AQ23" i="3"/>
  <c r="AN23" i="3"/>
  <c r="AP23" i="3"/>
  <c r="AJ22" i="3"/>
  <c r="AK22" i="3" s="1"/>
  <c r="AR22" i="3" s="1"/>
  <c r="AJ14" i="3"/>
  <c r="AK14" i="3" s="1"/>
  <c r="AO14" i="3" s="1"/>
  <c r="AJ20" i="3"/>
  <c r="AK20" i="3" s="1"/>
  <c r="AQ20" i="3" s="1"/>
  <c r="AJ12" i="3"/>
  <c r="AK12" i="3" s="1"/>
  <c r="AP12" i="3" s="1"/>
  <c r="AO23" i="3"/>
  <c r="AJ18" i="3"/>
  <c r="AK18" i="3" s="1"/>
  <c r="AP18" i="3" s="1"/>
  <c r="AO15" i="3"/>
  <c r="AJ10" i="3"/>
  <c r="AK10" i="3" s="1"/>
  <c r="AO10" i="3" s="1"/>
  <c r="AR21" i="3"/>
  <c r="AR13" i="3"/>
  <c r="AR16" i="3"/>
  <c r="AQ13" i="3"/>
  <c r="AQ21" i="3"/>
  <c r="AP21" i="3"/>
  <c r="AQ16" i="3"/>
  <c r="AP13" i="3"/>
  <c r="AQ19" i="3"/>
  <c r="AP16" i="3"/>
  <c r="AQ11" i="3"/>
  <c r="AP19" i="3"/>
  <c r="AP11" i="3"/>
  <c r="AJ17" i="3"/>
  <c r="AK17" i="3" s="1"/>
  <c r="AJ9" i="3"/>
  <c r="AK9" i="3" s="1"/>
  <c r="AR9" i="3" s="1"/>
  <c r="AO19" i="3"/>
  <c r="AO11" i="3"/>
  <c r="AG5" i="3"/>
  <c r="AA8" i="1"/>
  <c r="AC8" i="1" s="1"/>
  <c r="AB8" i="1"/>
  <c r="AD8" i="1" s="1"/>
  <c r="AR11" i="3" l="1"/>
  <c r="AR19" i="3"/>
  <c r="AM20" i="2"/>
  <c r="AV20" i="2" s="1"/>
  <c r="AM11" i="2"/>
  <c r="AV11" i="2" s="1"/>
  <c r="AB8" i="2"/>
  <c r="AF8" i="1"/>
  <c r="AB8" i="3"/>
  <c r="AC8" i="2"/>
  <c r="AA8" i="3"/>
  <c r="AI8" i="1"/>
  <c r="AG8" i="3" s="1"/>
  <c r="AE8" i="1"/>
  <c r="AM7" i="2"/>
  <c r="AV7" i="2" s="1"/>
  <c r="AF6" i="1"/>
  <c r="AB6" i="2"/>
  <c r="AB6" i="3"/>
  <c r="AJ7" i="1"/>
  <c r="AH7" i="3" s="1"/>
  <c r="AF7" i="3"/>
  <c r="AB5" i="3"/>
  <c r="AB5" i="2"/>
  <c r="AM5" i="2" s="1"/>
  <c r="AV5" i="2" s="1"/>
  <c r="AF5" i="1"/>
  <c r="A11" i="3"/>
  <c r="AQ22" i="3"/>
  <c r="AN12" i="3"/>
  <c r="AM12" i="3" s="1"/>
  <c r="A23" i="3"/>
  <c r="AN10" i="3"/>
  <c r="AM10" i="3" s="1"/>
  <c r="A16" i="3"/>
  <c r="A13" i="3"/>
  <c r="A21" i="3"/>
  <c r="A19" i="3"/>
  <c r="AO18" i="3"/>
  <c r="A15" i="3"/>
  <c r="AN18" i="3"/>
  <c r="AO22" i="3"/>
  <c r="AR10" i="3"/>
  <c r="AR18" i="3"/>
  <c r="AQ14" i="3"/>
  <c r="AR14" i="3"/>
  <c r="AQ10" i="3"/>
  <c r="AP14" i="3"/>
  <c r="AR12" i="3"/>
  <c r="AP22" i="3"/>
  <c r="AQ18" i="3"/>
  <c r="AQ12" i="3"/>
  <c r="AN20" i="3"/>
  <c r="AN14" i="3"/>
  <c r="AM14" i="3" s="1"/>
  <c r="AO20" i="3"/>
  <c r="AQ17" i="3"/>
  <c r="AO17" i="3"/>
  <c r="AP10" i="3"/>
  <c r="AO12" i="3"/>
  <c r="AP20" i="3"/>
  <c r="AR20" i="3"/>
  <c r="AN22" i="3"/>
  <c r="AQ9" i="3"/>
  <c r="AO9" i="3"/>
  <c r="AN9" i="3"/>
  <c r="AM9" i="3" s="1"/>
  <c r="AR17" i="3"/>
  <c r="AP9" i="3"/>
  <c r="AP17" i="3"/>
  <c r="AN17" i="3"/>
  <c r="AE5" i="3"/>
  <c r="AC5" i="3"/>
  <c r="AB9" i="1"/>
  <c r="AA9" i="1"/>
  <c r="AH6" i="1" l="1"/>
  <c r="AD6" i="3"/>
  <c r="AF5" i="2"/>
  <c r="AT5" i="2" s="1"/>
  <c r="AH8" i="1"/>
  <c r="AD8" i="3"/>
  <c r="AZ5" i="2"/>
  <c r="AZ6" i="2" s="1"/>
  <c r="AZ7" i="2" s="1"/>
  <c r="AZ8" i="2" s="1"/>
  <c r="AZ9" i="2" s="1"/>
  <c r="AZ10" i="2" s="1"/>
  <c r="AZ11" i="2" s="1"/>
  <c r="AZ12" i="2" s="1"/>
  <c r="AZ13" i="2" s="1"/>
  <c r="AZ14" i="2" s="1"/>
  <c r="AZ15" i="2" s="1"/>
  <c r="AZ16" i="2" s="1"/>
  <c r="AZ17" i="2" s="1"/>
  <c r="AZ18" i="2" s="1"/>
  <c r="AZ19" i="2" s="1"/>
  <c r="AZ20" i="2" s="1"/>
  <c r="AZ21" i="2" s="1"/>
  <c r="AZ22" i="2" s="1"/>
  <c r="AZ23" i="2" s="1"/>
  <c r="AZ24" i="2" s="1"/>
  <c r="AM6" i="2"/>
  <c r="AV6" i="2" s="1"/>
  <c r="AF6" i="2"/>
  <c r="AT6" i="2" s="1"/>
  <c r="AM8" i="2"/>
  <c r="AV8" i="2" s="1"/>
  <c r="AF8" i="2"/>
  <c r="AT8" i="2" s="1"/>
  <c r="AH5" i="1"/>
  <c r="AD5" i="3"/>
  <c r="AG8" i="1"/>
  <c r="AE8" i="3" s="1"/>
  <c r="AC8" i="3"/>
  <c r="A17" i="3"/>
  <c r="A22" i="3"/>
  <c r="A14" i="3"/>
  <c r="A20" i="3"/>
  <c r="A10" i="3"/>
  <c r="A9" i="3"/>
  <c r="A18" i="3"/>
  <c r="A12" i="3"/>
  <c r="AB10" i="1"/>
  <c r="AA10" i="1"/>
  <c r="AJ5" i="1" l="1"/>
  <c r="AH5" i="3" s="1"/>
  <c r="AI5" i="3" s="1"/>
  <c r="AF5" i="3"/>
  <c r="AJ8" i="1"/>
  <c r="AH8" i="3" s="1"/>
  <c r="AF8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" i="2"/>
  <c r="A3" i="2"/>
  <c r="AJ6" i="1"/>
  <c r="AH6" i="3" s="1"/>
  <c r="AI6" i="3" s="1"/>
  <c r="AF6" i="3"/>
  <c r="A4" i="2"/>
  <c r="AA11" i="1"/>
  <c r="AB11" i="1"/>
  <c r="AI7" i="3" l="1"/>
  <c r="AI8" i="3" s="1"/>
  <c r="AJ5" i="3"/>
  <c r="AK5" i="3" s="1"/>
  <c r="AN5" i="3" s="1"/>
  <c r="AM5" i="3" s="1"/>
  <c r="AB12" i="1"/>
  <c r="AA12" i="1"/>
  <c r="AO5" i="3" l="1"/>
  <c r="AP5" i="3"/>
  <c r="AQ5" i="3"/>
  <c r="AR5" i="3"/>
  <c r="AJ6" i="3"/>
  <c r="AK6" i="3" s="1"/>
  <c r="AA13" i="1"/>
  <c r="AB13" i="1"/>
  <c r="A5" i="3" l="1"/>
  <c r="AJ7" i="3"/>
  <c r="AN6" i="3"/>
  <c r="AM6" i="3" s="1"/>
  <c r="AO6" i="3"/>
  <c r="AP6" i="3"/>
  <c r="AQ6" i="3"/>
  <c r="AR6" i="3"/>
  <c r="AB14" i="1"/>
  <c r="AA14" i="1"/>
  <c r="A6" i="3" l="1"/>
  <c r="AK7" i="3"/>
  <c r="AJ8" i="3"/>
  <c r="AA15" i="1"/>
  <c r="AB15" i="1"/>
  <c r="AP7" i="3" l="1"/>
  <c r="AR7" i="3"/>
  <c r="AO7" i="3"/>
  <c r="AQ7" i="3"/>
  <c r="AN7" i="3"/>
  <c r="AM7" i="3" s="1"/>
  <c r="AK8" i="3"/>
  <c r="AB16" i="1"/>
  <c r="AA16" i="1"/>
  <c r="AO8" i="3" l="1"/>
  <c r="AN8" i="3"/>
  <c r="AM8" i="3" s="1"/>
  <c r="AQ8" i="3"/>
  <c r="AR8" i="3"/>
  <c r="AP8" i="3"/>
  <c r="A7" i="3"/>
  <c r="AA17" i="1"/>
  <c r="AB17" i="1"/>
  <c r="A8" i="3" l="1"/>
  <c r="AB18" i="1"/>
  <c r="AA18" i="1"/>
  <c r="AA19" i="1" l="1"/>
  <c r="AB19" i="1"/>
  <c r="AB20" i="1" l="1"/>
  <c r="AA20" i="1"/>
  <c r="AA21" i="1" l="1"/>
  <c r="AB21" i="1"/>
  <c r="AA22" i="1" l="1"/>
  <c r="AB22" i="1"/>
  <c r="AB23" i="1" l="1"/>
  <c r="AA23" i="1"/>
  <c r="AA24" i="1" l="1"/>
  <c r="AB24" i="1"/>
</calcChain>
</file>

<file path=xl/sharedStrings.xml><?xml version="1.0" encoding="utf-8"?>
<sst xmlns="http://schemas.openxmlformats.org/spreadsheetml/2006/main" count="231" uniqueCount="119">
  <si>
    <t>緯度</t>
    <rPh sb="0" eb="2">
      <t>イド</t>
    </rPh>
    <phoneticPr fontId="1"/>
  </si>
  <si>
    <t>経度</t>
    <rPh sb="0" eb="2">
      <t>ケイド</t>
    </rPh>
    <phoneticPr fontId="1"/>
  </si>
  <si>
    <t>度</t>
    <rPh sb="0" eb="1">
      <t>ド</t>
    </rPh>
    <phoneticPr fontId="1"/>
  </si>
  <si>
    <t>原点</t>
    <rPh sb="0" eb="2">
      <t>ゲンテン</t>
    </rPh>
    <phoneticPr fontId="1"/>
  </si>
  <si>
    <t>縦</t>
    <rPh sb="0" eb="1">
      <t>タテ</t>
    </rPh>
    <phoneticPr fontId="1"/>
  </si>
  <si>
    <t>横</t>
    <rPh sb="0" eb="1">
      <t>ヨコ</t>
    </rPh>
    <phoneticPr fontId="1"/>
  </si>
  <si>
    <t>高さ</t>
    <rPh sb="0" eb="1">
      <t>タカ</t>
    </rPh>
    <phoneticPr fontId="1"/>
  </si>
  <si>
    <t>（ｍ）</t>
    <phoneticPr fontId="1"/>
  </si>
  <si>
    <t>描画１</t>
    <rPh sb="0" eb="2">
      <t>ビョウガ</t>
    </rPh>
    <phoneticPr fontId="1"/>
  </si>
  <si>
    <t>描画２</t>
    <rPh sb="0" eb="2">
      <t>ビョウガ</t>
    </rPh>
    <phoneticPr fontId="1"/>
  </si>
  <si>
    <t>描画３</t>
    <rPh sb="0" eb="2">
      <t>ビョウガ</t>
    </rPh>
    <phoneticPr fontId="1"/>
  </si>
  <si>
    <t>描画４</t>
    <rPh sb="0" eb="2">
      <t>ビョウガ</t>
    </rPh>
    <phoneticPr fontId="1"/>
  </si>
  <si>
    <t>描画５</t>
    <rPh sb="0" eb="2">
      <t>ビョウガ</t>
    </rPh>
    <phoneticPr fontId="1"/>
  </si>
  <si>
    <t>描画６</t>
    <rPh sb="0" eb="2">
      <t>ビョウガ</t>
    </rPh>
    <phoneticPr fontId="1"/>
  </si>
  <si>
    <t>描画７</t>
    <rPh sb="0" eb="2">
      <t>ビョウガ</t>
    </rPh>
    <phoneticPr fontId="1"/>
  </si>
  <si>
    <t>描画８</t>
    <rPh sb="0" eb="2">
      <t>ビョウガ</t>
    </rPh>
    <phoneticPr fontId="1"/>
  </si>
  <si>
    <t>描画９</t>
    <rPh sb="0" eb="2">
      <t>ビョウガ</t>
    </rPh>
    <phoneticPr fontId="1"/>
  </si>
  <si>
    <t>描画１０</t>
    <rPh sb="0" eb="2">
      <t>ビョウガ</t>
    </rPh>
    <phoneticPr fontId="1"/>
  </si>
  <si>
    <t>描画１１</t>
    <rPh sb="0" eb="2">
      <t>ビョウガ</t>
    </rPh>
    <phoneticPr fontId="1"/>
  </si>
  <si>
    <t>描画１２</t>
    <rPh sb="0" eb="2">
      <t>ビョウガ</t>
    </rPh>
    <phoneticPr fontId="1"/>
  </si>
  <si>
    <t>描画１３</t>
    <rPh sb="0" eb="2">
      <t>ビョウガ</t>
    </rPh>
    <phoneticPr fontId="1"/>
  </si>
  <si>
    <t>描画１４</t>
    <rPh sb="0" eb="2">
      <t>ビョウガ</t>
    </rPh>
    <phoneticPr fontId="1"/>
  </si>
  <si>
    <t>描画１５</t>
    <rPh sb="0" eb="2">
      <t>ビョウガ</t>
    </rPh>
    <phoneticPr fontId="1"/>
  </si>
  <si>
    <t>描画１６</t>
    <rPh sb="0" eb="2">
      <t>ビョウガ</t>
    </rPh>
    <phoneticPr fontId="1"/>
  </si>
  <si>
    <t>描画１７</t>
    <rPh sb="0" eb="2">
      <t>ビョウガ</t>
    </rPh>
    <phoneticPr fontId="1"/>
  </si>
  <si>
    <t>描画１８</t>
    <rPh sb="0" eb="2">
      <t>ビョウガ</t>
    </rPh>
    <phoneticPr fontId="1"/>
  </si>
  <si>
    <t>描画１９</t>
    <rPh sb="0" eb="2">
      <t>ビョウガ</t>
    </rPh>
    <phoneticPr fontId="1"/>
  </si>
  <si>
    <t>描画２０</t>
    <rPh sb="0" eb="2">
      <t>ビョウガ</t>
    </rPh>
    <phoneticPr fontId="1"/>
  </si>
  <si>
    <t>回転</t>
    <rPh sb="0" eb="2">
      <t>カイテン</t>
    </rPh>
    <phoneticPr fontId="1"/>
  </si>
  <si>
    <t>色</t>
    <rPh sb="0" eb="1">
      <t>イロ</t>
    </rPh>
    <phoneticPr fontId="1"/>
  </si>
  <si>
    <t>補正値</t>
    <rPh sb="0" eb="3">
      <t>ホセイチ</t>
    </rPh>
    <phoneticPr fontId="1"/>
  </si>
  <si>
    <t>緯度（ｍ）</t>
    <rPh sb="0" eb="2">
      <t>イド</t>
    </rPh>
    <phoneticPr fontId="1"/>
  </si>
  <si>
    <t>経度（ｍ）</t>
    <rPh sb="0" eb="2">
      <t>ケイド</t>
    </rPh>
    <phoneticPr fontId="1"/>
  </si>
  <si>
    <t>赤</t>
    <rPh sb="0" eb="1">
      <t>アカ</t>
    </rPh>
    <phoneticPr fontId="1"/>
  </si>
  <si>
    <t>青</t>
    <rPh sb="0" eb="1">
      <t>アオ</t>
    </rPh>
    <phoneticPr fontId="1"/>
  </si>
  <si>
    <t>緑</t>
    <rPh sb="0" eb="1">
      <t>ミドリ</t>
    </rPh>
    <phoneticPr fontId="1"/>
  </si>
  <si>
    <t>黄色</t>
    <rPh sb="0" eb="2">
      <t>キイロ</t>
    </rPh>
    <phoneticPr fontId="1"/>
  </si>
  <si>
    <t>オレンジ</t>
    <phoneticPr fontId="1"/>
  </si>
  <si>
    <t>紫</t>
    <rPh sb="0" eb="1">
      <t>ムラサキ</t>
    </rPh>
    <phoneticPr fontId="1"/>
  </si>
  <si>
    <t>白</t>
    <rPh sb="0" eb="1">
      <t>シロ</t>
    </rPh>
    <phoneticPr fontId="1"/>
  </si>
  <si>
    <t>黒</t>
    <rPh sb="0" eb="1">
      <t>クロ</t>
    </rPh>
    <phoneticPr fontId="1"/>
  </si>
  <si>
    <t>灰色</t>
    <rPh sb="0" eb="2">
      <t>ハイイロ</t>
    </rPh>
    <phoneticPr fontId="1"/>
  </si>
  <si>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10"/>
        <color theme="1"/>
        <rFont val="Arial Unicode MS"/>
        <family val="2"/>
      </rPr>
      <t>rgba: [255, 0, 0, 255]</t>
    </r>
    <phoneticPr fontId="1"/>
  </si>
  <si>
    <t>rgba: [0, 0, 255, 255]</t>
    <phoneticPr fontId="1"/>
  </si>
  <si>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10"/>
        <color theme="1"/>
        <rFont val="Arial Unicode MS"/>
        <family val="2"/>
      </rPr>
      <t>rgba: [0, 255, 0, 255]</t>
    </r>
    <phoneticPr fontId="1"/>
  </si>
  <si>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10"/>
        <color theme="1"/>
        <rFont val="Arial Unicode MS"/>
        <family val="2"/>
      </rPr>
      <t>rgba: [255, 255, 0, 255]</t>
    </r>
    <phoneticPr fontId="1"/>
  </si>
  <si>
    <t>rgba: [255, 165, 0, 255]</t>
    <phoneticPr fontId="1"/>
  </si>
  <si>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10"/>
        <color theme="1"/>
        <rFont val="Arial Unicode MS"/>
        <family val="2"/>
      </rPr>
      <t>rgba: [128, 0, 128, 255]</t>
    </r>
    <phoneticPr fontId="1"/>
  </si>
  <si>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10"/>
        <color theme="1"/>
        <rFont val="Arial Unicode MS"/>
        <family val="2"/>
      </rPr>
      <t>rgba: [255, 255, 255, 255]</t>
    </r>
    <phoneticPr fontId="1"/>
  </si>
  <si>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10"/>
        <color theme="1"/>
        <rFont val="Arial Unicode MS"/>
        <family val="2"/>
      </rPr>
      <t>rgba: [0, 0, 0, 255]</t>
    </r>
    <phoneticPr fontId="1"/>
  </si>
  <si>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10"/>
        <color theme="1"/>
        <rFont val="Arial Unicode MS"/>
        <family val="2"/>
      </rPr>
      <t>rgba: [128, 128, 128, 255]</t>
    </r>
    <phoneticPr fontId="1"/>
  </si>
  <si>
    <t>P0</t>
    <phoneticPr fontId="1"/>
  </si>
  <si>
    <t>p1</t>
    <phoneticPr fontId="1"/>
  </si>
  <si>
    <t>P2</t>
    <phoneticPr fontId="1"/>
  </si>
  <si>
    <t>P3</t>
    <phoneticPr fontId="1"/>
  </si>
  <si>
    <t>Excel２czml&amp;json入力フォーム</t>
    <rPh sb="15" eb="17">
      <t>ニュウリョク</t>
    </rPh>
    <phoneticPr fontId="1"/>
  </si>
  <si>
    <t>{</t>
  </si>
  <si>
    <t>[</t>
  </si>
  <si>
    <t>[</t>
    <phoneticPr fontId="1"/>
  </si>
  <si>
    <t>]</t>
    <phoneticPr fontId="1"/>
  </si>
  <si>
    <t>,</t>
    <phoneticPr fontId="1"/>
  </si>
  <si>
    <t>]]},</t>
    <phoneticPr fontId="1"/>
  </si>
  <si>
    <t xml:space="preserve"> "extrudedHeight": </t>
    <phoneticPr fontId="1"/>
  </si>
  <si>
    <t xml:space="preserve"> "type": "FeatureCollection",</t>
    <phoneticPr fontId="1"/>
  </si>
  <si>
    <t xml:space="preserve"> {</t>
    <phoneticPr fontId="1"/>
  </si>
  <si>
    <t xml:space="preserve"> "type": "Feature",</t>
    <phoneticPr fontId="1"/>
  </si>
  <si>
    <t xml:space="preserve"> "properties": {</t>
    <phoneticPr fontId="1"/>
  </si>
  <si>
    <t xml:space="preserve"> "id": "floatingRectangle",</t>
    <phoneticPr fontId="1"/>
  </si>
  <si>
    <t xml:space="preserve"> "type": "rectangle"</t>
    <phoneticPr fontId="1"/>
  </si>
  <si>
    <t>"coordinates": [</t>
    <phoneticPr fontId="1"/>
  </si>
  <si>
    <t>}</t>
    <phoneticPr fontId="1"/>
  </si>
  <si>
    <t xml:space="preserve"> "features": [</t>
    <phoneticPr fontId="1"/>
  </si>
  <si>
    <t xml:space="preserve"> },</t>
    <phoneticPr fontId="1"/>
  </si>
  <si>
    <t>"geometry": {</t>
    <phoneticPr fontId="1"/>
  </si>
  <si>
    <t>"type": "Polygon",</t>
    <phoneticPr fontId="1"/>
  </si>
  <si>
    <t xml:space="preserve"> }</t>
    <phoneticPr fontId="1"/>
  </si>
  <si>
    <t>  ];</t>
    <phoneticPr fontId="1"/>
  </si>
  <si>
    <t>},</t>
    <phoneticPr fontId="1"/>
  </si>
  <si>
    <t>material: {</t>
    <phoneticPr fontId="1"/>
  </si>
  <si>
    <t xml:space="preserve"> solidColor: {</t>
    <phoneticPr fontId="1"/>
  </si>
  <si>
    <t xml:space="preserve"> color: {</t>
    <phoneticPr fontId="1"/>
  </si>
  <si>
    <t>rgba: [0, 0, 255, 255],</t>
    <phoneticPr fontId="1"/>
  </si>
  <si>
    <t>cartesian: [10.0, 10.0, 10.0],</t>
    <phoneticPr fontId="1"/>
  </si>
  <si>
    <t>dimensions: {</t>
    <phoneticPr fontId="1"/>
  </si>
  <si>
    <t xml:space="preserve"> box: {</t>
    <phoneticPr fontId="1"/>
  </si>
  <si>
    <t xml:space="preserve"> cartographicDegrees: [138.56957768737880, 35.66752478879684, 100.0],</t>
    <phoneticPr fontId="1"/>
  </si>
  <si>
    <t xml:space="preserve"> name: "Blue box",</t>
    <phoneticPr fontId="1"/>
  </si>
  <si>
    <t xml:space="preserve"> position: {</t>
    <phoneticPr fontId="1"/>
  </si>
  <si>
    <t>{</t>
    <phoneticPr fontId="1"/>
  </si>
  <si>
    <t xml:space="preserve"> id: "document",</t>
    <phoneticPr fontId="1"/>
  </si>
  <si>
    <t xml:space="preserve"> name: "box",</t>
    <phoneticPr fontId="1"/>
  </si>
  <si>
    <t>version: "1.0",</t>
    <phoneticPr fontId="1"/>
  </si>
  <si>
    <t>{ id: "shape1",</t>
    <phoneticPr fontId="1"/>
  </si>
  <si>
    <t>{ id: "shape2",</t>
  </si>
  <si>
    <t>{ id: "shape3",</t>
  </si>
  <si>
    <t>{ id: "shape4",</t>
  </si>
  <si>
    <t>{ id: "shape5",</t>
  </si>
  <si>
    <t>{ id: "shape6",</t>
  </si>
  <si>
    <t>{ id: "shape7",</t>
  </si>
  <si>
    <t>{ id: "shape8",</t>
  </si>
  <si>
    <t>{ id: "shape9",</t>
  </si>
  <si>
    <t>{ id: "shape10",</t>
  </si>
  <si>
    <t>{ id: "shape11",</t>
  </si>
  <si>
    <t>{ id: "shape12",</t>
  </si>
  <si>
    <t>{ id: "shape13",</t>
  </si>
  <si>
    <t>{ id: "shape14",</t>
  </si>
  <si>
    <t>{ id: "shape15",</t>
  </si>
  <si>
    <t>{ id: "shape16",</t>
  </si>
  <si>
    <t>{ id: "shape17",</t>
  </si>
  <si>
    <t>{ id: "shape18",</t>
  </si>
  <si>
    <t>{ id: "shape19",</t>
  </si>
  <si>
    <t>{ id: "shape20",</t>
  </si>
  <si>
    <t>cartesian: [</t>
    <phoneticPr fontId="1"/>
  </si>
  <si>
    <t>],</t>
    <phoneticPr fontId="1"/>
  </si>
  <si>
    <t xml:space="preserve"> cartographicDegrees: [</t>
    <phoneticPr fontId="1"/>
  </si>
  <si>
    <t>底面高さ</t>
    <rPh sb="0" eb="2">
      <t>テイメン</t>
    </rPh>
    <rPh sb="2" eb="3">
      <t>タカ</t>
    </rPh>
    <phoneticPr fontId="1"/>
  </si>
  <si>
    <t>色設定</t>
    <rPh sb="0" eb="3">
      <t>イロセッテイ</t>
    </rPh>
    <phoneticPr fontId="1"/>
  </si>
  <si>
    <t>リスト名</t>
    <rPh sb="3" eb="4">
      <t>メイ</t>
    </rPh>
    <phoneticPr fontId="1"/>
  </si>
  <si>
    <t>CZMLコード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</si>
</sst>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Consolas"/>
      <family val="3"/>
    </font>
    <font>
      <sz val="10"/>
      <color theme="1"/>
      <name val="Arial Unicode MS"/>
      <family val="2"/>
    </font>
    <font>
      <b/>
      <sz val="36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Protection="1">
      <alignment vertical="center"/>
      <protection locked="0" hidden="1"/>
    </xf>
    <xf numFmtId="0" fontId="0" fillId="2" borderId="1" xfId="0" applyFill="1" applyBorder="1" applyProtection="1">
      <alignment vertical="center"/>
      <protection locked="0"/>
    </xf>
    <xf numFmtId="0" fontId="0" fillId="2" borderId="1" xfId="0" applyFont="1" applyFill="1" applyBorder="1" applyProtection="1">
      <alignment vertical="center"/>
      <protection locked="0"/>
    </xf>
    <xf numFmtId="0" fontId="3" fillId="2" borderId="1" xfId="0" applyFont="1" applyFill="1" applyBorder="1" applyProtection="1">
      <alignment vertical="center"/>
      <protection locked="0"/>
    </xf>
    <xf numFmtId="0" fontId="2" fillId="2" borderId="1" xfId="0" applyFont="1" applyFill="1" applyBorder="1" applyProtection="1">
      <alignment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3C225-B270-467B-935A-4D6A8BEA2118}">
  <dimension ref="A1:BB24"/>
  <sheetViews>
    <sheetView topLeftCell="A3" workbookViewId="0">
      <selection activeCell="N14" sqref="N14"/>
    </sheetView>
  </sheetViews>
  <sheetFormatPr defaultRowHeight="18.75"/>
  <cols>
    <col min="2" max="5" width="10.625" customWidth="1"/>
    <col min="27" max="36" width="12.625" hidden="1" customWidth="1"/>
    <col min="37" max="37" width="0" hidden="1" customWidth="1"/>
    <col min="38" max="38" width="19.5" hidden="1" customWidth="1"/>
    <col min="39" max="52" width="0" hidden="1" customWidth="1"/>
    <col min="54" max="54" width="21" customWidth="1"/>
  </cols>
  <sheetData>
    <row r="1" spans="1:54" ht="57" customHeight="1">
      <c r="A1" s="6" t="s">
        <v>55</v>
      </c>
      <c r="B1" s="6"/>
      <c r="C1" s="6"/>
      <c r="D1" s="6"/>
      <c r="E1" s="6"/>
      <c r="F1" s="6"/>
      <c r="G1" s="6"/>
      <c r="H1" s="6"/>
      <c r="I1" s="6"/>
      <c r="J1" s="6"/>
      <c r="K1" s="6"/>
    </row>
    <row r="3" spans="1:54">
      <c r="A3" s="2"/>
      <c r="B3" s="5" t="s">
        <v>3</v>
      </c>
      <c r="C3" s="5"/>
      <c r="D3" s="5" t="s">
        <v>30</v>
      </c>
      <c r="E3" s="5"/>
      <c r="F3" s="3" t="s">
        <v>4</v>
      </c>
      <c r="G3" s="3" t="s">
        <v>5</v>
      </c>
      <c r="H3" s="3" t="s">
        <v>6</v>
      </c>
      <c r="I3" s="3" t="s">
        <v>115</v>
      </c>
      <c r="J3" s="3" t="s">
        <v>28</v>
      </c>
      <c r="K3" s="3" t="s">
        <v>29</v>
      </c>
      <c r="AC3" s="5" t="s">
        <v>51</v>
      </c>
      <c r="AD3" s="5"/>
      <c r="AE3" s="5" t="s">
        <v>52</v>
      </c>
      <c r="AF3" s="5"/>
      <c r="AG3" s="5" t="s">
        <v>53</v>
      </c>
      <c r="AH3" s="5"/>
      <c r="AI3" s="5" t="s">
        <v>54</v>
      </c>
      <c r="AJ3" s="5"/>
      <c r="BA3" t="s">
        <v>116</v>
      </c>
    </row>
    <row r="4" spans="1:54">
      <c r="A4" s="2"/>
      <c r="B4" s="3" t="s">
        <v>0</v>
      </c>
      <c r="C4" s="3" t="s">
        <v>1</v>
      </c>
      <c r="D4" s="3" t="s">
        <v>31</v>
      </c>
      <c r="E4" s="3" t="s">
        <v>32</v>
      </c>
      <c r="F4" s="3" t="s">
        <v>7</v>
      </c>
      <c r="G4" s="3" t="s">
        <v>7</v>
      </c>
      <c r="H4" s="3" t="s">
        <v>7</v>
      </c>
      <c r="I4" s="3" t="s">
        <v>7</v>
      </c>
      <c r="J4" s="3" t="s">
        <v>2</v>
      </c>
      <c r="K4" s="3"/>
      <c r="AC4" s="3" t="s">
        <v>31</v>
      </c>
      <c r="AD4" s="3" t="s">
        <v>32</v>
      </c>
      <c r="AE4" s="3" t="s">
        <v>31</v>
      </c>
      <c r="AF4" s="3" t="s">
        <v>32</v>
      </c>
      <c r="AG4" s="3" t="s">
        <v>31</v>
      </c>
      <c r="AH4" s="3" t="s">
        <v>32</v>
      </c>
      <c r="AI4" s="3" t="s">
        <v>31</v>
      </c>
      <c r="AJ4" s="3" t="s">
        <v>32</v>
      </c>
      <c r="AL4" s="7" t="s">
        <v>29</v>
      </c>
      <c r="BA4" s="2" t="s">
        <v>117</v>
      </c>
      <c r="BB4" s="2" t="s">
        <v>118</v>
      </c>
    </row>
    <row r="5" spans="1:54">
      <c r="A5" s="4" t="s">
        <v>8</v>
      </c>
      <c r="B5" s="12">
        <v>35.667524788796797</v>
      </c>
      <c r="C5" s="12">
        <v>138.569577687378</v>
      </c>
      <c r="D5" s="9">
        <v>0</v>
      </c>
      <c r="E5" s="9">
        <v>0</v>
      </c>
      <c r="F5" s="9">
        <v>10</v>
      </c>
      <c r="G5" s="9">
        <v>10</v>
      </c>
      <c r="H5" s="9">
        <v>10</v>
      </c>
      <c r="I5" s="9">
        <v>10</v>
      </c>
      <c r="J5" s="9"/>
      <c r="K5" s="13" t="s">
        <v>33</v>
      </c>
      <c r="AA5">
        <f>IF(B5="",AA4,B5)</f>
        <v>35.667524788796797</v>
      </c>
      <c r="AB5">
        <f>IF(C5="",AB4,C5)</f>
        <v>138.569577687378</v>
      </c>
      <c r="AC5">
        <f>IF(F5="","",D5*0.00000899+AA5)</f>
        <v>35.667524788796797</v>
      </c>
      <c r="AD5">
        <f>IF(F5="","",E5*0.00000899/COS(RADIANS(AB5))+AB5)</f>
        <v>138.569577687378</v>
      </c>
      <c r="AE5">
        <f>IF(F5="","",F5*0.00000899+AC5)</f>
        <v>35.667614688796796</v>
      </c>
      <c r="AF5">
        <f>IF(F5="","",AD5)</f>
        <v>138.569577687378</v>
      </c>
      <c r="AG5">
        <f>IF(F5="","",AE5)</f>
        <v>35.667614688796796</v>
      </c>
      <c r="AH5">
        <f>IF(F5="","",I5*0.00000899 / COS(RADIANS(AF5))+AF5)</f>
        <v>138.56945778231412</v>
      </c>
      <c r="AI5">
        <f>IF(F5="","",AC5)</f>
        <v>35.667524788796797</v>
      </c>
      <c r="AJ5">
        <f>IF(F5="","",AH5)</f>
        <v>138.56945778231412</v>
      </c>
      <c r="AL5" t="str">
        <f>IFERROR(VLOOKUP(K5,BA:BB,2,FALSE),"")</f>
        <v xml:space="preserve"> rgba: [255, 0, 0, 255]</v>
      </c>
      <c r="BA5" s="9" t="s">
        <v>33</v>
      </c>
      <c r="BB5" s="10" t="s">
        <v>42</v>
      </c>
    </row>
    <row r="6" spans="1:54" ht="18.75" customHeight="1">
      <c r="A6" s="4" t="s">
        <v>9</v>
      </c>
      <c r="B6" s="12">
        <v>35.667524788796797</v>
      </c>
      <c r="C6" s="12">
        <v>138.569577687378</v>
      </c>
      <c r="D6" s="9">
        <v>100</v>
      </c>
      <c r="E6" s="9">
        <v>0</v>
      </c>
      <c r="F6" s="9">
        <v>20</v>
      </c>
      <c r="G6" s="9">
        <v>20</v>
      </c>
      <c r="H6" s="9">
        <v>20</v>
      </c>
      <c r="I6" s="9">
        <v>20</v>
      </c>
      <c r="J6" s="9"/>
      <c r="K6" s="13" t="s">
        <v>34</v>
      </c>
      <c r="AA6">
        <f t="shared" ref="AA6:AA24" si="0">IF(B6="",AA5,B6)</f>
        <v>35.667524788796797</v>
      </c>
      <c r="AB6">
        <f t="shared" ref="AB6:AB24" si="1">IF(C6="",AB5,C6)</f>
        <v>138.569577687378</v>
      </c>
      <c r="AC6">
        <f t="shared" ref="AC6:AC24" si="2">IF(F6="","",D6*0.00000899+AA6)</f>
        <v>35.668423788796794</v>
      </c>
      <c r="AD6">
        <f t="shared" ref="AD6:AD24" si="3">IF(F6="","",E6*0.00000899/COS(RADIANS(AB6))+AB6)</f>
        <v>138.569577687378</v>
      </c>
      <c r="AE6">
        <f t="shared" ref="AE6:AE24" si="4">IF(F6="","",F6*0.00000899+AC6)</f>
        <v>35.668603588796792</v>
      </c>
      <c r="AF6">
        <f t="shared" ref="AF6:AF24" si="5">IF(F6="","",AD6)</f>
        <v>138.569577687378</v>
      </c>
      <c r="AG6">
        <f t="shared" ref="AG6:AG24" si="6">IF(F6="","",AE6)</f>
        <v>35.668603588796792</v>
      </c>
      <c r="AH6">
        <f t="shared" ref="AH6:AH24" si="7">IF(F6="","",I6*0.00000899 / COS(RADIANS(AF6))+AF6)</f>
        <v>138.56933787725026</v>
      </c>
      <c r="AI6">
        <f t="shared" ref="AI6:AI24" si="8">IF(F6="","",AC6)</f>
        <v>35.668423788796794</v>
      </c>
      <c r="AJ6">
        <f t="shared" ref="AJ6:AJ24" si="9">IF(F6="","",AH6)</f>
        <v>138.56933787725026</v>
      </c>
      <c r="AL6" t="str">
        <f>IFERROR(VLOOKUP(K6,BA:BB,2,FALSE),"")</f>
        <v>rgba: [0, 0, 255, 255]</v>
      </c>
      <c r="BA6" s="9" t="s">
        <v>34</v>
      </c>
      <c r="BB6" s="11" t="s">
        <v>43</v>
      </c>
    </row>
    <row r="7" spans="1:54">
      <c r="A7" s="4" t="s">
        <v>10</v>
      </c>
      <c r="B7" s="9"/>
      <c r="C7" s="9"/>
      <c r="D7" s="9">
        <v>0</v>
      </c>
      <c r="E7" s="9">
        <v>100</v>
      </c>
      <c r="F7" s="9">
        <v>30</v>
      </c>
      <c r="G7" s="9">
        <v>30</v>
      </c>
      <c r="H7" s="9">
        <v>30</v>
      </c>
      <c r="I7" s="9">
        <v>30</v>
      </c>
      <c r="J7" s="9"/>
      <c r="K7" s="13" t="s">
        <v>35</v>
      </c>
      <c r="AA7">
        <f t="shared" si="0"/>
        <v>35.667524788796797</v>
      </c>
      <c r="AB7">
        <f t="shared" si="1"/>
        <v>138.569577687378</v>
      </c>
      <c r="AC7">
        <f t="shared" si="2"/>
        <v>35.667524788796797</v>
      </c>
      <c r="AD7">
        <f t="shared" si="3"/>
        <v>138.56837863673928</v>
      </c>
      <c r="AE7">
        <f t="shared" si="4"/>
        <v>35.667794488796794</v>
      </c>
      <c r="AF7">
        <f t="shared" si="5"/>
        <v>138.56837863673928</v>
      </c>
      <c r="AG7">
        <f t="shared" si="6"/>
        <v>35.667794488796794</v>
      </c>
      <c r="AH7">
        <f t="shared" si="7"/>
        <v>138.56801891490363</v>
      </c>
      <c r="AI7">
        <f t="shared" si="8"/>
        <v>35.667524788796797</v>
      </c>
      <c r="AJ7">
        <f t="shared" si="9"/>
        <v>138.56801891490363</v>
      </c>
      <c r="AL7" t="str">
        <f>IFERROR(VLOOKUP(K7,BA:BB,2,FALSE),"")</f>
        <v xml:space="preserve"> rgba: [0, 255, 0, 255]</v>
      </c>
      <c r="BA7" s="9" t="s">
        <v>35</v>
      </c>
      <c r="BB7" s="10" t="s">
        <v>44</v>
      </c>
    </row>
    <row r="8" spans="1:54">
      <c r="A8" s="4" t="s">
        <v>11</v>
      </c>
      <c r="B8" s="9"/>
      <c r="C8" s="9"/>
      <c r="D8" s="9">
        <v>200</v>
      </c>
      <c r="E8" s="9">
        <v>200</v>
      </c>
      <c r="F8" s="9">
        <v>40</v>
      </c>
      <c r="G8" s="9">
        <v>40</v>
      </c>
      <c r="H8" s="9">
        <v>40</v>
      </c>
      <c r="I8" s="9">
        <v>40</v>
      </c>
      <c r="J8" s="9"/>
      <c r="K8" s="13" t="s">
        <v>36</v>
      </c>
      <c r="AA8">
        <f t="shared" si="0"/>
        <v>35.667524788796797</v>
      </c>
      <c r="AB8">
        <f t="shared" si="1"/>
        <v>138.569577687378</v>
      </c>
      <c r="AC8">
        <f t="shared" si="2"/>
        <v>35.669322788796798</v>
      </c>
      <c r="AD8">
        <f t="shared" si="3"/>
        <v>138.56717958610056</v>
      </c>
      <c r="AE8">
        <f t="shared" si="4"/>
        <v>35.669682388796801</v>
      </c>
      <c r="AF8">
        <f t="shared" si="5"/>
        <v>138.56717958610056</v>
      </c>
      <c r="AG8">
        <f t="shared" si="6"/>
        <v>35.669682388796801</v>
      </c>
      <c r="AH8">
        <f t="shared" si="7"/>
        <v>138.56669994812711</v>
      </c>
      <c r="AI8">
        <f t="shared" si="8"/>
        <v>35.669322788796798</v>
      </c>
      <c r="AJ8">
        <f t="shared" si="9"/>
        <v>138.56669994812711</v>
      </c>
      <c r="AL8" t="str">
        <f>IFERROR(VLOOKUP(K8,BA:BB,2,FALSE),"")</f>
        <v xml:space="preserve"> rgba: [255, 255, 0, 255]</v>
      </c>
      <c r="BA8" s="9" t="s">
        <v>36</v>
      </c>
      <c r="BB8" s="10" t="s">
        <v>45</v>
      </c>
    </row>
    <row r="9" spans="1:54">
      <c r="A9" s="4" t="s">
        <v>12</v>
      </c>
      <c r="B9" s="9"/>
      <c r="C9" s="9"/>
      <c r="D9" s="9"/>
      <c r="E9" s="9"/>
      <c r="F9" s="9"/>
      <c r="G9" s="9"/>
      <c r="H9" s="9"/>
      <c r="I9" s="9"/>
      <c r="J9" s="9"/>
      <c r="K9" s="13"/>
      <c r="AA9">
        <f t="shared" si="0"/>
        <v>35.667524788796797</v>
      </c>
      <c r="AB9">
        <f t="shared" si="1"/>
        <v>138.569577687378</v>
      </c>
      <c r="AC9" t="str">
        <f t="shared" si="2"/>
        <v/>
      </c>
      <c r="AD9" t="str">
        <f t="shared" si="3"/>
        <v/>
      </c>
      <c r="AE9" t="str">
        <f t="shared" si="4"/>
        <v/>
      </c>
      <c r="AF9" t="str">
        <f t="shared" si="5"/>
        <v/>
      </c>
      <c r="AG9" t="str">
        <f t="shared" si="6"/>
        <v/>
      </c>
      <c r="AH9" t="str">
        <f t="shared" si="7"/>
        <v/>
      </c>
      <c r="AI9" t="str">
        <f t="shared" si="8"/>
        <v/>
      </c>
      <c r="AJ9" t="str">
        <f t="shared" si="9"/>
        <v/>
      </c>
      <c r="AL9" t="str">
        <f>IFERROR(VLOOKUP(K9,BA:BB,2,FALSE),"")</f>
        <v/>
      </c>
      <c r="BA9" s="9" t="s">
        <v>37</v>
      </c>
      <c r="BB9" s="11" t="s">
        <v>46</v>
      </c>
    </row>
    <row r="10" spans="1:54">
      <c r="A10" s="4" t="s">
        <v>13</v>
      </c>
      <c r="B10" s="9"/>
      <c r="C10" s="9"/>
      <c r="D10" s="9"/>
      <c r="E10" s="9"/>
      <c r="F10" s="9"/>
      <c r="G10" s="9"/>
      <c r="H10" s="9"/>
      <c r="I10" s="9"/>
      <c r="J10" s="9"/>
      <c r="K10" s="13"/>
      <c r="AA10">
        <f t="shared" si="0"/>
        <v>35.667524788796797</v>
      </c>
      <c r="AB10">
        <f t="shared" si="1"/>
        <v>138.569577687378</v>
      </c>
      <c r="AC10" t="str">
        <f t="shared" si="2"/>
        <v/>
      </c>
      <c r="AD10" t="str">
        <f t="shared" si="3"/>
        <v/>
      </c>
      <c r="AE10" t="str">
        <f t="shared" si="4"/>
        <v/>
      </c>
      <c r="AF10" t="str">
        <f t="shared" si="5"/>
        <v/>
      </c>
      <c r="AG10" t="str">
        <f t="shared" si="6"/>
        <v/>
      </c>
      <c r="AH10" t="str">
        <f t="shared" si="7"/>
        <v/>
      </c>
      <c r="AI10" t="str">
        <f t="shared" si="8"/>
        <v/>
      </c>
      <c r="AJ10" t="str">
        <f t="shared" si="9"/>
        <v/>
      </c>
      <c r="AL10" t="str">
        <f>IFERROR(VLOOKUP(K10,BA:BB,2,FALSE),"")</f>
        <v/>
      </c>
      <c r="BA10" s="9" t="s">
        <v>38</v>
      </c>
      <c r="BB10" s="10" t="s">
        <v>47</v>
      </c>
    </row>
    <row r="11" spans="1:54">
      <c r="A11" s="4" t="s">
        <v>14</v>
      </c>
      <c r="B11" s="9"/>
      <c r="C11" s="9"/>
      <c r="D11" s="9"/>
      <c r="E11" s="9"/>
      <c r="F11" s="9"/>
      <c r="G11" s="9"/>
      <c r="H11" s="9"/>
      <c r="I11" s="9"/>
      <c r="J11" s="9"/>
      <c r="K11" s="13"/>
      <c r="AA11">
        <f t="shared" si="0"/>
        <v>35.667524788796797</v>
      </c>
      <c r="AB11">
        <f t="shared" si="1"/>
        <v>138.569577687378</v>
      </c>
      <c r="AC11" t="str">
        <f t="shared" si="2"/>
        <v/>
      </c>
      <c r="AD11" t="str">
        <f t="shared" si="3"/>
        <v/>
      </c>
      <c r="AE11" t="str">
        <f t="shared" si="4"/>
        <v/>
      </c>
      <c r="AF11" t="str">
        <f t="shared" si="5"/>
        <v/>
      </c>
      <c r="AG11" t="str">
        <f t="shared" si="6"/>
        <v/>
      </c>
      <c r="AH11" t="str">
        <f t="shared" si="7"/>
        <v/>
      </c>
      <c r="AI11" t="str">
        <f t="shared" si="8"/>
        <v/>
      </c>
      <c r="AJ11" t="str">
        <f t="shared" si="9"/>
        <v/>
      </c>
      <c r="AL11" t="str">
        <f>IFERROR(VLOOKUP(K11,BA:BB,2,FALSE),"")</f>
        <v/>
      </c>
      <c r="BA11" s="9" t="s">
        <v>39</v>
      </c>
      <c r="BB11" s="10" t="s">
        <v>48</v>
      </c>
    </row>
    <row r="12" spans="1:54">
      <c r="A12" s="4" t="s">
        <v>15</v>
      </c>
      <c r="B12" s="9"/>
      <c r="C12" s="9"/>
      <c r="D12" s="9"/>
      <c r="E12" s="9"/>
      <c r="F12" s="9"/>
      <c r="G12" s="9"/>
      <c r="H12" s="9"/>
      <c r="I12" s="9"/>
      <c r="J12" s="9"/>
      <c r="K12" s="13"/>
      <c r="AA12">
        <f t="shared" si="0"/>
        <v>35.667524788796797</v>
      </c>
      <c r="AB12">
        <f t="shared" si="1"/>
        <v>138.569577687378</v>
      </c>
      <c r="AC12" t="str">
        <f t="shared" si="2"/>
        <v/>
      </c>
      <c r="AD12" t="str">
        <f t="shared" si="3"/>
        <v/>
      </c>
      <c r="AE12" t="str">
        <f t="shared" si="4"/>
        <v/>
      </c>
      <c r="AF12" t="str">
        <f t="shared" si="5"/>
        <v/>
      </c>
      <c r="AG12" t="str">
        <f t="shared" si="6"/>
        <v/>
      </c>
      <c r="AH12" t="str">
        <f t="shared" si="7"/>
        <v/>
      </c>
      <c r="AI12" t="str">
        <f t="shared" si="8"/>
        <v/>
      </c>
      <c r="AJ12" t="str">
        <f t="shared" si="9"/>
        <v/>
      </c>
      <c r="AL12" t="str">
        <f>IFERROR(VLOOKUP(K12,BA:BB,2,FALSE),"")</f>
        <v/>
      </c>
      <c r="BA12" s="9" t="s">
        <v>40</v>
      </c>
      <c r="BB12" s="10" t="s">
        <v>49</v>
      </c>
    </row>
    <row r="13" spans="1:54">
      <c r="A13" s="4" t="s">
        <v>16</v>
      </c>
      <c r="B13" s="9"/>
      <c r="C13" s="9"/>
      <c r="D13" s="9"/>
      <c r="E13" s="9"/>
      <c r="F13" s="9"/>
      <c r="G13" s="9"/>
      <c r="H13" s="9"/>
      <c r="I13" s="9"/>
      <c r="J13" s="9"/>
      <c r="K13" s="13"/>
      <c r="AA13">
        <f t="shared" si="0"/>
        <v>35.667524788796797</v>
      </c>
      <c r="AB13">
        <f t="shared" si="1"/>
        <v>138.569577687378</v>
      </c>
      <c r="AC13" t="str">
        <f t="shared" si="2"/>
        <v/>
      </c>
      <c r="AD13" t="str">
        <f t="shared" si="3"/>
        <v/>
      </c>
      <c r="AE13" t="str">
        <f t="shared" si="4"/>
        <v/>
      </c>
      <c r="AF13" t="str">
        <f t="shared" si="5"/>
        <v/>
      </c>
      <c r="AG13" t="str">
        <f t="shared" si="6"/>
        <v/>
      </c>
      <c r="AH13" t="str">
        <f t="shared" si="7"/>
        <v/>
      </c>
      <c r="AI13" t="str">
        <f t="shared" si="8"/>
        <v/>
      </c>
      <c r="AJ13" t="str">
        <f t="shared" si="9"/>
        <v/>
      </c>
      <c r="AL13" t="str">
        <f>IFERROR(VLOOKUP(K13,BA:BB,2,FALSE),"")</f>
        <v/>
      </c>
      <c r="BA13" s="9" t="s">
        <v>41</v>
      </c>
      <c r="BB13" s="10" t="s">
        <v>50</v>
      </c>
    </row>
    <row r="14" spans="1:54">
      <c r="A14" s="4" t="s">
        <v>17</v>
      </c>
      <c r="B14" s="9"/>
      <c r="C14" s="9"/>
      <c r="D14" s="9"/>
      <c r="E14" s="9"/>
      <c r="F14" s="9"/>
      <c r="G14" s="9"/>
      <c r="H14" s="9"/>
      <c r="I14" s="9"/>
      <c r="J14" s="9"/>
      <c r="K14" s="13"/>
      <c r="AA14">
        <f t="shared" si="0"/>
        <v>35.667524788796797</v>
      </c>
      <c r="AB14">
        <f t="shared" si="1"/>
        <v>138.569577687378</v>
      </c>
      <c r="AC14" t="str">
        <f t="shared" si="2"/>
        <v/>
      </c>
      <c r="AD14" t="str">
        <f t="shared" si="3"/>
        <v/>
      </c>
      <c r="AE14" t="str">
        <f t="shared" si="4"/>
        <v/>
      </c>
      <c r="AF14" t="str">
        <f t="shared" si="5"/>
        <v/>
      </c>
      <c r="AG14" t="str">
        <f t="shared" si="6"/>
        <v/>
      </c>
      <c r="AH14" t="str">
        <f t="shared" si="7"/>
        <v/>
      </c>
      <c r="AI14" t="str">
        <f t="shared" si="8"/>
        <v/>
      </c>
      <c r="AJ14" t="str">
        <f t="shared" si="9"/>
        <v/>
      </c>
      <c r="AL14" t="str">
        <f>IFERROR(VLOOKUP(K14,BA:BB,2,FALSE),"")</f>
        <v/>
      </c>
      <c r="BA14" s="9"/>
      <c r="BB14" s="9"/>
    </row>
    <row r="15" spans="1:54">
      <c r="A15" s="4" t="s">
        <v>18</v>
      </c>
      <c r="B15" s="9"/>
      <c r="C15" s="9"/>
      <c r="D15" s="9"/>
      <c r="E15" s="9"/>
      <c r="F15" s="9"/>
      <c r="G15" s="9"/>
      <c r="H15" s="9"/>
      <c r="I15" s="9"/>
      <c r="J15" s="9"/>
      <c r="K15" s="13"/>
      <c r="AA15">
        <f t="shared" si="0"/>
        <v>35.667524788796797</v>
      </c>
      <c r="AB15">
        <f t="shared" si="1"/>
        <v>138.569577687378</v>
      </c>
      <c r="AC15" t="str">
        <f t="shared" si="2"/>
        <v/>
      </c>
      <c r="AD15" t="str">
        <f t="shared" si="3"/>
        <v/>
      </c>
      <c r="AE15" t="str">
        <f t="shared" si="4"/>
        <v/>
      </c>
      <c r="AF15" t="str">
        <f t="shared" si="5"/>
        <v/>
      </c>
      <c r="AG15" t="str">
        <f t="shared" si="6"/>
        <v/>
      </c>
      <c r="AH15" t="str">
        <f t="shared" si="7"/>
        <v/>
      </c>
      <c r="AI15" t="str">
        <f t="shared" si="8"/>
        <v/>
      </c>
      <c r="AJ15" t="str">
        <f t="shared" si="9"/>
        <v/>
      </c>
      <c r="AL15" t="str">
        <f>IFERROR(VLOOKUP(K15,BA:BB,2,FALSE),"")</f>
        <v/>
      </c>
      <c r="BA15" s="9"/>
      <c r="BB15" s="9"/>
    </row>
    <row r="16" spans="1:54">
      <c r="A16" s="4" t="s">
        <v>19</v>
      </c>
      <c r="B16" s="9"/>
      <c r="C16" s="9"/>
      <c r="D16" s="9"/>
      <c r="E16" s="9"/>
      <c r="F16" s="9"/>
      <c r="G16" s="9"/>
      <c r="H16" s="9"/>
      <c r="I16" s="9"/>
      <c r="J16" s="9"/>
      <c r="K16" s="13"/>
      <c r="AA16">
        <f t="shared" si="0"/>
        <v>35.667524788796797</v>
      </c>
      <c r="AB16">
        <f t="shared" si="1"/>
        <v>138.569577687378</v>
      </c>
      <c r="AC16" t="str">
        <f t="shared" si="2"/>
        <v/>
      </c>
      <c r="AD16" t="str">
        <f t="shared" si="3"/>
        <v/>
      </c>
      <c r="AE16" t="str">
        <f t="shared" si="4"/>
        <v/>
      </c>
      <c r="AF16" t="str">
        <f t="shared" si="5"/>
        <v/>
      </c>
      <c r="AG16" t="str">
        <f t="shared" si="6"/>
        <v/>
      </c>
      <c r="AH16" t="str">
        <f t="shared" si="7"/>
        <v/>
      </c>
      <c r="AI16" t="str">
        <f t="shared" si="8"/>
        <v/>
      </c>
      <c r="AJ16" t="str">
        <f t="shared" si="9"/>
        <v/>
      </c>
      <c r="AL16" t="str">
        <f>IFERROR(VLOOKUP(K16,BA:BB,2,FALSE),"")</f>
        <v/>
      </c>
      <c r="BA16" s="9"/>
      <c r="BB16" s="9"/>
    </row>
    <row r="17" spans="1:54">
      <c r="A17" s="4" t="s">
        <v>20</v>
      </c>
      <c r="B17" s="9"/>
      <c r="C17" s="9"/>
      <c r="D17" s="9"/>
      <c r="E17" s="9"/>
      <c r="F17" s="9"/>
      <c r="G17" s="9"/>
      <c r="H17" s="9"/>
      <c r="I17" s="9"/>
      <c r="J17" s="9"/>
      <c r="K17" s="13"/>
      <c r="AA17">
        <f t="shared" si="0"/>
        <v>35.667524788796797</v>
      </c>
      <c r="AB17">
        <f t="shared" si="1"/>
        <v>138.569577687378</v>
      </c>
      <c r="AC17" t="str">
        <f t="shared" si="2"/>
        <v/>
      </c>
      <c r="AD17" t="str">
        <f t="shared" si="3"/>
        <v/>
      </c>
      <c r="AE17" t="str">
        <f t="shared" si="4"/>
        <v/>
      </c>
      <c r="AF17" t="str">
        <f t="shared" si="5"/>
        <v/>
      </c>
      <c r="AG17" t="str">
        <f t="shared" si="6"/>
        <v/>
      </c>
      <c r="AH17" t="str">
        <f t="shared" si="7"/>
        <v/>
      </c>
      <c r="AI17" t="str">
        <f t="shared" si="8"/>
        <v/>
      </c>
      <c r="AJ17" t="str">
        <f t="shared" si="9"/>
        <v/>
      </c>
      <c r="AL17" t="str">
        <f>IFERROR(VLOOKUP(K17,BA:BB,2,FALSE),"")</f>
        <v/>
      </c>
      <c r="BA17" s="9"/>
      <c r="BB17" s="9"/>
    </row>
    <row r="18" spans="1:54">
      <c r="A18" s="4" t="s">
        <v>21</v>
      </c>
      <c r="B18" s="9"/>
      <c r="C18" s="9"/>
      <c r="D18" s="9"/>
      <c r="E18" s="9"/>
      <c r="F18" s="9"/>
      <c r="G18" s="9"/>
      <c r="H18" s="9"/>
      <c r="I18" s="9"/>
      <c r="J18" s="9"/>
      <c r="K18" s="13"/>
      <c r="AA18">
        <f t="shared" si="0"/>
        <v>35.667524788796797</v>
      </c>
      <c r="AB18">
        <f t="shared" si="1"/>
        <v>138.569577687378</v>
      </c>
      <c r="AC18" t="str">
        <f t="shared" si="2"/>
        <v/>
      </c>
      <c r="AD18" t="str">
        <f t="shared" si="3"/>
        <v/>
      </c>
      <c r="AE18" t="str">
        <f t="shared" si="4"/>
        <v/>
      </c>
      <c r="AF18" t="str">
        <f t="shared" si="5"/>
        <v/>
      </c>
      <c r="AG18" t="str">
        <f t="shared" si="6"/>
        <v/>
      </c>
      <c r="AH18" t="str">
        <f t="shared" si="7"/>
        <v/>
      </c>
      <c r="AI18" t="str">
        <f t="shared" si="8"/>
        <v/>
      </c>
      <c r="AJ18" t="str">
        <f t="shared" si="9"/>
        <v/>
      </c>
      <c r="AL18" t="str">
        <f>IFERROR(VLOOKUP(K18,BA:BB,2,FALSE),"")</f>
        <v/>
      </c>
      <c r="BA18" s="9"/>
      <c r="BB18" s="9"/>
    </row>
    <row r="19" spans="1:54">
      <c r="A19" s="4" t="s">
        <v>22</v>
      </c>
      <c r="B19" s="9"/>
      <c r="C19" s="9"/>
      <c r="D19" s="9"/>
      <c r="E19" s="9"/>
      <c r="F19" s="9"/>
      <c r="G19" s="9"/>
      <c r="H19" s="9"/>
      <c r="I19" s="9"/>
      <c r="J19" s="9"/>
      <c r="K19" s="13"/>
      <c r="AA19">
        <f t="shared" si="0"/>
        <v>35.667524788796797</v>
      </c>
      <c r="AB19">
        <f t="shared" si="1"/>
        <v>138.569577687378</v>
      </c>
      <c r="AC19" t="str">
        <f t="shared" si="2"/>
        <v/>
      </c>
      <c r="AD19" t="str">
        <f t="shared" si="3"/>
        <v/>
      </c>
      <c r="AE19" t="str">
        <f t="shared" si="4"/>
        <v/>
      </c>
      <c r="AF19" t="str">
        <f t="shared" si="5"/>
        <v/>
      </c>
      <c r="AG19" t="str">
        <f t="shared" si="6"/>
        <v/>
      </c>
      <c r="AH19" t="str">
        <f t="shared" si="7"/>
        <v/>
      </c>
      <c r="AI19" t="str">
        <f t="shared" si="8"/>
        <v/>
      </c>
      <c r="AJ19" t="str">
        <f t="shared" si="9"/>
        <v/>
      </c>
      <c r="AL19" t="str">
        <f>IFERROR(VLOOKUP(K19,BA:BB,2,FALSE),"")</f>
        <v/>
      </c>
      <c r="BA19" s="9"/>
      <c r="BB19" s="9"/>
    </row>
    <row r="20" spans="1:54">
      <c r="A20" s="4" t="s">
        <v>23</v>
      </c>
      <c r="B20" s="9"/>
      <c r="C20" s="9"/>
      <c r="D20" s="9"/>
      <c r="E20" s="9"/>
      <c r="F20" s="9"/>
      <c r="G20" s="9"/>
      <c r="H20" s="9"/>
      <c r="I20" s="9"/>
      <c r="J20" s="9"/>
      <c r="K20" s="13"/>
      <c r="AA20">
        <f t="shared" si="0"/>
        <v>35.667524788796797</v>
      </c>
      <c r="AB20">
        <f t="shared" si="1"/>
        <v>138.569577687378</v>
      </c>
      <c r="AC20" t="str">
        <f t="shared" si="2"/>
        <v/>
      </c>
      <c r="AD20" t="str">
        <f t="shared" si="3"/>
        <v/>
      </c>
      <c r="AE20" t="str">
        <f t="shared" si="4"/>
        <v/>
      </c>
      <c r="AF20" t="str">
        <f t="shared" si="5"/>
        <v/>
      </c>
      <c r="AG20" t="str">
        <f t="shared" si="6"/>
        <v/>
      </c>
      <c r="AH20" t="str">
        <f t="shared" si="7"/>
        <v/>
      </c>
      <c r="AI20" t="str">
        <f t="shared" si="8"/>
        <v/>
      </c>
      <c r="AJ20" t="str">
        <f t="shared" si="9"/>
        <v/>
      </c>
      <c r="AL20" t="str">
        <f>IFERROR(VLOOKUP(K20,BA:BB,2,FALSE),"")</f>
        <v/>
      </c>
      <c r="BA20" s="9"/>
      <c r="BB20" s="9"/>
    </row>
    <row r="21" spans="1:54">
      <c r="A21" s="4" t="s">
        <v>24</v>
      </c>
      <c r="B21" s="9"/>
      <c r="C21" s="9"/>
      <c r="D21" s="9"/>
      <c r="E21" s="9"/>
      <c r="F21" s="9"/>
      <c r="G21" s="9"/>
      <c r="H21" s="9"/>
      <c r="I21" s="9"/>
      <c r="J21" s="9"/>
      <c r="K21" s="13"/>
      <c r="AA21">
        <f t="shared" si="0"/>
        <v>35.667524788796797</v>
      </c>
      <c r="AB21">
        <f t="shared" si="1"/>
        <v>138.569577687378</v>
      </c>
      <c r="AC21" t="str">
        <f t="shared" si="2"/>
        <v/>
      </c>
      <c r="AD21" t="str">
        <f t="shared" si="3"/>
        <v/>
      </c>
      <c r="AE21" t="str">
        <f t="shared" si="4"/>
        <v/>
      </c>
      <c r="AF21" t="str">
        <f t="shared" si="5"/>
        <v/>
      </c>
      <c r="AG21" t="str">
        <f t="shared" si="6"/>
        <v/>
      </c>
      <c r="AH21" t="str">
        <f t="shared" si="7"/>
        <v/>
      </c>
      <c r="AI21" t="str">
        <f t="shared" si="8"/>
        <v/>
      </c>
      <c r="AJ21" t="str">
        <f t="shared" si="9"/>
        <v/>
      </c>
      <c r="AL21" t="str">
        <f>IFERROR(VLOOKUP(K21,BA:BB,2,FALSE),"")</f>
        <v/>
      </c>
      <c r="BA21" s="9"/>
      <c r="BB21" s="9"/>
    </row>
    <row r="22" spans="1:54">
      <c r="A22" s="4" t="s">
        <v>25</v>
      </c>
      <c r="B22" s="9"/>
      <c r="C22" s="9"/>
      <c r="D22" s="9"/>
      <c r="E22" s="9"/>
      <c r="F22" s="9"/>
      <c r="G22" s="9"/>
      <c r="H22" s="9"/>
      <c r="I22" s="9"/>
      <c r="J22" s="9"/>
      <c r="K22" s="13"/>
      <c r="AA22">
        <f t="shared" si="0"/>
        <v>35.667524788796797</v>
      </c>
      <c r="AB22">
        <f t="shared" si="1"/>
        <v>138.569577687378</v>
      </c>
      <c r="AC22" t="str">
        <f t="shared" si="2"/>
        <v/>
      </c>
      <c r="AD22" t="str">
        <f t="shared" si="3"/>
        <v/>
      </c>
      <c r="AE22" t="str">
        <f t="shared" si="4"/>
        <v/>
      </c>
      <c r="AF22" t="str">
        <f t="shared" si="5"/>
        <v/>
      </c>
      <c r="AG22" t="str">
        <f t="shared" si="6"/>
        <v/>
      </c>
      <c r="AH22" t="str">
        <f t="shared" si="7"/>
        <v/>
      </c>
      <c r="AI22" t="str">
        <f t="shared" si="8"/>
        <v/>
      </c>
      <c r="AJ22" t="str">
        <f t="shared" si="9"/>
        <v/>
      </c>
      <c r="AL22" t="str">
        <f>IFERROR(VLOOKUP(K22,BA:BB,2,FALSE),"")</f>
        <v/>
      </c>
      <c r="BA22" s="9"/>
      <c r="BB22" s="9"/>
    </row>
    <row r="23" spans="1:54">
      <c r="A23" s="4" t="s">
        <v>26</v>
      </c>
      <c r="B23" s="9"/>
      <c r="C23" s="9"/>
      <c r="D23" s="9"/>
      <c r="E23" s="9"/>
      <c r="F23" s="9"/>
      <c r="G23" s="9"/>
      <c r="H23" s="9"/>
      <c r="I23" s="9"/>
      <c r="J23" s="9"/>
      <c r="K23" s="13"/>
      <c r="AA23">
        <f t="shared" si="0"/>
        <v>35.667524788796797</v>
      </c>
      <c r="AB23">
        <f t="shared" si="1"/>
        <v>138.569577687378</v>
      </c>
      <c r="AC23" t="str">
        <f t="shared" si="2"/>
        <v/>
      </c>
      <c r="AD23" t="str">
        <f t="shared" si="3"/>
        <v/>
      </c>
      <c r="AE23" t="str">
        <f t="shared" si="4"/>
        <v/>
      </c>
      <c r="AF23" t="str">
        <f t="shared" si="5"/>
        <v/>
      </c>
      <c r="AG23" t="str">
        <f t="shared" si="6"/>
        <v/>
      </c>
      <c r="AH23" t="str">
        <f t="shared" si="7"/>
        <v/>
      </c>
      <c r="AI23" t="str">
        <f t="shared" si="8"/>
        <v/>
      </c>
      <c r="AJ23" t="str">
        <f t="shared" si="9"/>
        <v/>
      </c>
      <c r="AL23" t="str">
        <f>IFERROR(VLOOKUP(K23,BA:BB,2,FALSE),"")</f>
        <v/>
      </c>
      <c r="BA23" s="9"/>
      <c r="BB23" s="9"/>
    </row>
    <row r="24" spans="1:54">
      <c r="A24" s="4" t="s">
        <v>27</v>
      </c>
      <c r="B24" s="9"/>
      <c r="C24" s="9"/>
      <c r="D24" s="9"/>
      <c r="E24" s="9"/>
      <c r="F24" s="9"/>
      <c r="G24" s="9"/>
      <c r="H24" s="9"/>
      <c r="I24" s="9"/>
      <c r="J24" s="9"/>
      <c r="K24" s="13"/>
      <c r="AA24">
        <f t="shared" si="0"/>
        <v>35.667524788796797</v>
      </c>
      <c r="AB24">
        <f t="shared" si="1"/>
        <v>138.569577687378</v>
      </c>
      <c r="AC24" t="str">
        <f t="shared" si="2"/>
        <v/>
      </c>
      <c r="AD24" t="str">
        <f t="shared" si="3"/>
        <v/>
      </c>
      <c r="AE24" t="str">
        <f t="shared" si="4"/>
        <v/>
      </c>
      <c r="AF24" t="str">
        <f t="shared" si="5"/>
        <v/>
      </c>
      <c r="AG24" t="str">
        <f t="shared" si="6"/>
        <v/>
      </c>
      <c r="AH24" t="str">
        <f t="shared" si="7"/>
        <v/>
      </c>
      <c r="AI24" t="str">
        <f t="shared" si="8"/>
        <v/>
      </c>
      <c r="AJ24" t="str">
        <f t="shared" si="9"/>
        <v/>
      </c>
      <c r="AL24" t="str">
        <f>IFERROR(VLOOKUP(K24,BA:BB,2,FALSE),"")</f>
        <v/>
      </c>
      <c r="BA24" s="9"/>
      <c r="BB24" s="9"/>
    </row>
  </sheetData>
  <sheetProtection algorithmName="SHA-512" hashValue="r2I/vmiOZ0xEti5sxkfxP3jao0sw6IsIs6aznWZWVGTIJk9+bVhTJbZJVBXiSJH9BS6dG9sGM/Fqws3/5Jg28Q==" saltValue="awcOlRhYX6p6TOePX36msw==" spinCount="100000" sheet="1" objects="1" scenarios="1"/>
  <mergeCells count="7">
    <mergeCell ref="A1:K1"/>
    <mergeCell ref="D3:E3"/>
    <mergeCell ref="B3:C3"/>
    <mergeCell ref="AC3:AD3"/>
    <mergeCell ref="AE3:AF3"/>
    <mergeCell ref="AG3:AH3"/>
    <mergeCell ref="AI3:AJ3"/>
  </mergeCells>
  <phoneticPr fontId="1"/>
  <dataValidations count="1">
    <dataValidation type="list" allowBlank="1" showInputMessage="1" showErrorMessage="1" sqref="K5:K24" xr:uid="{9F95AB64-5C0E-4D68-ABA8-E0DA0A5DD1E9}">
      <formula1>$BA$5:$BA$13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DAB5D-4A29-4338-BAF3-620BD8AA730B}">
  <dimension ref="A1:BH27"/>
  <sheetViews>
    <sheetView workbookViewId="0">
      <selection activeCell="B10" sqref="B10"/>
    </sheetView>
  </sheetViews>
  <sheetFormatPr defaultRowHeight="18.75"/>
  <cols>
    <col min="1" max="1" width="188.75" style="8" customWidth="1"/>
    <col min="27" max="27" width="27.25" hidden="1" customWidth="1"/>
    <col min="28" max="31" width="0" hidden="1" customWidth="1"/>
    <col min="32" max="32" width="61" hidden="1" customWidth="1"/>
    <col min="33" max="38" width="0" hidden="1" customWidth="1"/>
    <col min="39" max="39" width="31.5" hidden="1" customWidth="1"/>
    <col min="40" max="42" width="0" hidden="1" customWidth="1"/>
    <col min="43" max="43" width="20.375" hidden="1" customWidth="1"/>
    <col min="44" max="44" width="41.5" hidden="1" customWidth="1"/>
    <col min="45" max="45" width="26.375" hidden="1" customWidth="1"/>
    <col min="46" max="46" width="56.5" hidden="1" customWidth="1"/>
    <col min="47" max="47" width="44.25" hidden="1" customWidth="1"/>
    <col min="48" max="48" width="0" hidden="1" customWidth="1"/>
    <col min="49" max="49" width="29.125" hidden="1" customWidth="1"/>
    <col min="50" max="78" width="0" hidden="1" customWidth="1"/>
  </cols>
  <sheetData>
    <row r="1" spans="1:60">
      <c r="A1" s="8" t="str">
        <f>AR4</f>
        <v>[{ id: "document", name: "box",version: "1.0", },</v>
      </c>
      <c r="BG1" t="str">
        <f>BH1</f>
        <v>[</v>
      </c>
      <c r="BH1" s="1" t="s">
        <v>57</v>
      </c>
    </row>
    <row r="2" spans="1:60">
      <c r="A2" s="8" t="str">
        <f>IF(入力フォーム!AC5="","",AR5&amp;AS5&amp;AT5&amp;AU5&amp;AV5&amp;AW5&amp;AX5&amp;AY5&amp;AZ5)</f>
        <v>{ id: "shape1", name: "Blue box", position: { cartographicDegrees: [138.569577687378,35.6675247887968,10], }, box: {dimensions: {cartesian: [10,10,10],},material: { solidColor: { color: { rgba: [255, 0, 0, 255] }, }, }, }, },</v>
      </c>
      <c r="BG2" t="str">
        <f t="shared" ref="BG2:BG6" si="0">BG1&amp;BH2</f>
        <v>[{</v>
      </c>
      <c r="BH2" s="1" t="s">
        <v>88</v>
      </c>
    </row>
    <row r="3" spans="1:60">
      <c r="A3" s="8" t="str">
        <f>IF(入力フォーム!AC6="","",AR6&amp;AS6&amp;AT6&amp;AU6&amp;AV6&amp;AW6&amp;AX6&amp;AY6&amp;AZ6)</f>
        <v>{ id: "shape2", name: "Blue box", position: { cartographicDegrees: [138.569577687378,35.6684237887968,20], }, box: {dimensions: {cartesian: [20,20,20],},material: { solidColor: { color: {rgba: [0, 0, 255, 255] }, }, }, }, },</v>
      </c>
      <c r="BG3" t="str">
        <f t="shared" si="0"/>
        <v>[{ id: "document",</v>
      </c>
      <c r="BH3" s="1" t="s">
        <v>89</v>
      </c>
    </row>
    <row r="4" spans="1:60">
      <c r="A4" s="8" t="str">
        <f>IF(入力フォーム!AC7="","",AR7&amp;AS7&amp;AT7&amp;AU7&amp;AV7&amp;AW7&amp;AX7&amp;AY7&amp;AZ7)</f>
        <v>{ id: "shape3", name: "Blue box", position: { cartographicDegrees: [138.568378636739,35.6675247887968,30], }, box: {dimensions: {cartesian: [30,30,30],},material: { solidColor: { color: { rgba: [0, 255, 0, 255] }, }, }, }, },</v>
      </c>
      <c r="AF4" t="s">
        <v>60</v>
      </c>
      <c r="AM4" t="s">
        <v>60</v>
      </c>
      <c r="AR4" t="str">
        <f>BC7</f>
        <v>[{ id: "document", name: "box",version: "1.0", },</v>
      </c>
      <c r="BG4" t="str">
        <f t="shared" si="0"/>
        <v>[{ id: "document", name: "box",</v>
      </c>
      <c r="BH4" s="1" t="s">
        <v>90</v>
      </c>
    </row>
    <row r="5" spans="1:60">
      <c r="A5" s="8" t="str">
        <f>IF(入力フォーム!AC8="","",AR8&amp;AS8&amp;AT8&amp;AU8&amp;AV8&amp;AW8&amp;AX8&amp;AY8&amp;AZ8)</f>
        <v>{ id: "shape4", name: "Blue box", position: { cartographicDegrees: [138.567179586101,35.6693227887968,40], }, box: {dimensions: {cartesian: [40,40,40],},material: { solidColor: { color: { rgba: [255, 255, 0, 255] }, }, }, }, },</v>
      </c>
      <c r="AA5" s="1" t="s">
        <v>114</v>
      </c>
      <c r="AB5">
        <f>入力フォーム!AD5</f>
        <v>138.569577687378</v>
      </c>
      <c r="AC5">
        <f>入力フォーム!AC5</f>
        <v>35.667524788796797</v>
      </c>
      <c r="AD5">
        <f>入力フォーム!I5</f>
        <v>10</v>
      </c>
      <c r="AE5" t="s">
        <v>113</v>
      </c>
      <c r="AF5" t="str">
        <f>IF(AB5="","",AA5&amp;AB5&amp;AF$4&amp;AC5&amp;AF$4&amp;AD5&amp;AE5)</f>
        <v xml:space="preserve"> cartographicDegrees: [138.569577687378,35.6675247887968,10],</v>
      </c>
      <c r="AH5" s="1" t="s">
        <v>112</v>
      </c>
      <c r="AI5">
        <f>入力フォーム!F5</f>
        <v>10</v>
      </c>
      <c r="AJ5">
        <f>入力フォーム!G5</f>
        <v>10</v>
      </c>
      <c r="AK5">
        <f>入力フォーム!H5</f>
        <v>10</v>
      </c>
      <c r="AL5" t="s">
        <v>113</v>
      </c>
      <c r="AM5" t="str">
        <f>IF(AB5="","",AH5&amp;AI5&amp;AM$4&amp;AJ5&amp;AM$4&amp;AK5&amp;AL5)</f>
        <v>cartesian: [10,10,10],</v>
      </c>
      <c r="AO5" t="str">
        <f>入力フォーム!AL5</f>
        <v xml:space="preserve"> rgba: [255, 0, 0, 255]</v>
      </c>
      <c r="AR5" t="str">
        <f>BA5</f>
        <v>{ id: "shape1",</v>
      </c>
      <c r="AS5" t="str">
        <f>BC10</f>
        <v xml:space="preserve"> name: "Blue box", position: {</v>
      </c>
      <c r="AT5" t="str">
        <f>AF5</f>
        <v xml:space="preserve"> cartographicDegrees: [138.569577687378,35.6675247887968,10],</v>
      </c>
      <c r="AU5" t="str">
        <f>BC14</f>
        <v xml:space="preserve"> }, box: {dimensions: {</v>
      </c>
      <c r="AV5" t="str">
        <f>AM5</f>
        <v>cartesian: [10,10,10],</v>
      </c>
      <c r="AW5" t="str">
        <f>BC19</f>
        <v>},material: { solidColor: { color: {</v>
      </c>
      <c r="AX5" t="str">
        <f>AO5</f>
        <v xml:space="preserve"> rgba: [255, 0, 0, 255]</v>
      </c>
      <c r="AY5" t="str">
        <f>BC25</f>
        <v xml:space="preserve"> }, }, }, }, }</v>
      </c>
      <c r="AZ5" t="str">
        <f>IF(AB6="","",",")</f>
        <v>,</v>
      </c>
      <c r="BA5" s="1" t="s">
        <v>92</v>
      </c>
      <c r="BG5" t="str">
        <f t="shared" si="0"/>
        <v>[{ id: "document", name: "box",version: "1.0",</v>
      </c>
      <c r="BH5" s="1" t="s">
        <v>91</v>
      </c>
    </row>
    <row r="6" spans="1:60">
      <c r="A6" s="8" t="str">
        <f>IF(入力フォーム!AC9="",IF(A5="","",IF(A5="];","","];")),AR9&amp;AS9&amp;AT9&amp;AU9&amp;AV9&amp;AW9&amp;AX9&amp;AY9&amp;AZ9)</f>
        <v>];</v>
      </c>
      <c r="AA6" s="1" t="s">
        <v>114</v>
      </c>
      <c r="AB6">
        <f>入力フォーム!AD6</f>
        <v>138.569577687378</v>
      </c>
      <c r="AC6">
        <f>入力フォーム!AC6</f>
        <v>35.668423788796794</v>
      </c>
      <c r="AD6">
        <f>入力フォーム!I6</f>
        <v>20</v>
      </c>
      <c r="AE6" t="s">
        <v>113</v>
      </c>
      <c r="AF6" t="str">
        <f t="shared" ref="AF6:AF24" si="1">IF(AB6="","",AA6&amp;AB6&amp;AF$4&amp;AC6&amp;AF$4&amp;AD6&amp;AE6)</f>
        <v xml:space="preserve"> cartographicDegrees: [138.569577687378,35.6684237887968,20],</v>
      </c>
      <c r="AH6" s="1" t="s">
        <v>112</v>
      </c>
      <c r="AI6">
        <f>入力フォーム!F6</f>
        <v>20</v>
      </c>
      <c r="AJ6">
        <f>入力フォーム!G6</f>
        <v>20</v>
      </c>
      <c r="AK6">
        <f>入力フォーム!H6</f>
        <v>20</v>
      </c>
      <c r="AL6" t="s">
        <v>113</v>
      </c>
      <c r="AM6" t="str">
        <f t="shared" ref="AM6:AM24" si="2">IF(AB6="","",AH6&amp;AI6&amp;AM$4&amp;AJ6&amp;AM$4&amp;AK6&amp;AL6)</f>
        <v>cartesian: [20,20,20],</v>
      </c>
      <c r="AO6" t="str">
        <f>入力フォーム!AL6</f>
        <v>rgba: [0, 0, 255, 255]</v>
      </c>
      <c r="AR6" t="str">
        <f t="shared" ref="AR6:AR24" si="3">BA6</f>
        <v>{ id: "shape2",</v>
      </c>
      <c r="AS6" t="str">
        <f>AS5</f>
        <v xml:space="preserve"> name: "Blue box", position: {</v>
      </c>
      <c r="AT6" t="str">
        <f>AF6</f>
        <v xml:space="preserve"> cartographicDegrees: [138.569577687378,35.6684237887968,20],</v>
      </c>
      <c r="AU6" t="str">
        <f>AU5</f>
        <v xml:space="preserve"> }, box: {dimensions: {</v>
      </c>
      <c r="AV6" t="str">
        <f>AM6</f>
        <v>cartesian: [20,20,20],</v>
      </c>
      <c r="AW6" t="str">
        <f>AW5</f>
        <v>},material: { solidColor: { color: {</v>
      </c>
      <c r="AX6" t="str">
        <f>AO6</f>
        <v>rgba: [0, 0, 255, 255]</v>
      </c>
      <c r="AY6" t="str">
        <f>AY5</f>
        <v xml:space="preserve"> }, }, }, }, }</v>
      </c>
      <c r="AZ6" t="str">
        <f>AZ5</f>
        <v>,</v>
      </c>
      <c r="BA6" s="1" t="s">
        <v>93</v>
      </c>
      <c r="BG6" t="str">
        <f t="shared" si="0"/>
        <v>[{ id: "document", name: "box",version: "1.0", },</v>
      </c>
      <c r="BH6" s="1" t="s">
        <v>72</v>
      </c>
    </row>
    <row r="7" spans="1:60">
      <c r="A7" s="8" t="str">
        <f>IF(入力フォーム!AC10="",IF(A6="","",IF(A6="];","","];")),AR10&amp;AS10&amp;AT10&amp;AU10&amp;AV10&amp;AW10&amp;AX10&amp;AY10&amp;AZ10)</f>
        <v/>
      </c>
      <c r="AA7" s="1" t="s">
        <v>114</v>
      </c>
      <c r="AB7">
        <f>入力フォーム!AD7</f>
        <v>138.56837863673928</v>
      </c>
      <c r="AC7">
        <f>入力フォーム!AC7</f>
        <v>35.667524788796797</v>
      </c>
      <c r="AD7">
        <f>入力フォーム!I7</f>
        <v>30</v>
      </c>
      <c r="AE7" t="s">
        <v>113</v>
      </c>
      <c r="AF7" t="str">
        <f t="shared" si="1"/>
        <v xml:space="preserve"> cartographicDegrees: [138.568378636739,35.6675247887968,30],</v>
      </c>
      <c r="AH7" s="1" t="s">
        <v>112</v>
      </c>
      <c r="AI7">
        <f>入力フォーム!F7</f>
        <v>30</v>
      </c>
      <c r="AJ7">
        <f>入力フォーム!G7</f>
        <v>30</v>
      </c>
      <c r="AK7">
        <f>入力フォーム!H7</f>
        <v>30</v>
      </c>
      <c r="AL7" t="s">
        <v>113</v>
      </c>
      <c r="AM7" t="str">
        <f t="shared" si="2"/>
        <v>cartesian: [30,30,30],</v>
      </c>
      <c r="AO7" t="str">
        <f>入力フォーム!AL7</f>
        <v xml:space="preserve"> rgba: [0, 255, 0, 255]</v>
      </c>
      <c r="AR7" t="str">
        <f t="shared" si="3"/>
        <v>{ id: "shape3",</v>
      </c>
      <c r="AS7" t="str">
        <f t="shared" ref="AS7:AS24" si="4">AS6</f>
        <v xml:space="preserve"> name: "Blue box", position: {</v>
      </c>
      <c r="AT7" t="str">
        <f t="shared" ref="AT7:AT24" si="5">AF7</f>
        <v xml:space="preserve"> cartographicDegrees: [138.568378636739,35.6675247887968,30],</v>
      </c>
      <c r="AU7" t="str">
        <f t="shared" ref="AU7:AU24" si="6">AU6</f>
        <v xml:space="preserve"> }, box: {dimensions: {</v>
      </c>
      <c r="AV7" t="str">
        <f t="shared" ref="AV7:AV24" si="7">AM7</f>
        <v>cartesian: [30,30,30],</v>
      </c>
      <c r="AW7" t="str">
        <f t="shared" ref="AW7:AW24" si="8">AW6</f>
        <v>},material: { solidColor: { color: {</v>
      </c>
      <c r="AX7" t="str">
        <f t="shared" ref="AX7:AX24" si="9">AO7</f>
        <v xml:space="preserve"> rgba: [0, 255, 0, 255]</v>
      </c>
      <c r="AY7" t="str">
        <f t="shared" ref="AY7:AY24" si="10">AY6</f>
        <v xml:space="preserve"> }, }, }, }, }</v>
      </c>
      <c r="AZ7" t="str">
        <f t="shared" ref="AZ7:AZ24" si="11">AZ6</f>
        <v>,</v>
      </c>
      <c r="BA7" s="1" t="s">
        <v>94</v>
      </c>
      <c r="BC7" t="str">
        <f>BG7</f>
        <v>[{ id: "document", name: "box",version: "1.0", },</v>
      </c>
      <c r="BG7" t="str">
        <f t="shared" ref="BG7:BG18" si="12">BG6&amp;BH7</f>
        <v>[{ id: "document", name: "box",version: "1.0", },</v>
      </c>
      <c r="BH7" s="1"/>
    </row>
    <row r="8" spans="1:60">
      <c r="A8" s="8" t="str">
        <f>IF(入力フォーム!AC11="",IF(A7="","",IF(A7="];","","];")),AR11&amp;AS11&amp;AT11&amp;AU11&amp;AV11&amp;AW11&amp;AX11&amp;AY11&amp;AZ11)</f>
        <v/>
      </c>
      <c r="AA8" s="1" t="s">
        <v>114</v>
      </c>
      <c r="AB8">
        <f>入力フォーム!AD8</f>
        <v>138.56717958610056</v>
      </c>
      <c r="AC8">
        <f>入力フォーム!AC8</f>
        <v>35.669322788796798</v>
      </c>
      <c r="AD8">
        <f>入力フォーム!I8</f>
        <v>40</v>
      </c>
      <c r="AE8" t="s">
        <v>113</v>
      </c>
      <c r="AF8" t="str">
        <f t="shared" si="1"/>
        <v xml:space="preserve"> cartographicDegrees: [138.567179586101,35.6693227887968,40],</v>
      </c>
      <c r="AH8" s="1" t="s">
        <v>112</v>
      </c>
      <c r="AI8">
        <f>入力フォーム!F8</f>
        <v>40</v>
      </c>
      <c r="AJ8">
        <f>入力フォーム!G8</f>
        <v>40</v>
      </c>
      <c r="AK8">
        <f>入力フォーム!H8</f>
        <v>40</v>
      </c>
      <c r="AL8" t="s">
        <v>113</v>
      </c>
      <c r="AM8" t="str">
        <f t="shared" si="2"/>
        <v>cartesian: [40,40,40],</v>
      </c>
      <c r="AO8" t="str">
        <f>入力フォーム!AL8</f>
        <v xml:space="preserve"> rgba: [255, 255, 0, 255]</v>
      </c>
      <c r="AR8" t="str">
        <f t="shared" si="3"/>
        <v>{ id: "shape4",</v>
      </c>
      <c r="AS8" t="str">
        <f t="shared" si="4"/>
        <v xml:space="preserve"> name: "Blue box", position: {</v>
      </c>
      <c r="AT8" t="str">
        <f t="shared" si="5"/>
        <v xml:space="preserve"> cartographicDegrees: [138.567179586101,35.6693227887968,40],</v>
      </c>
      <c r="AU8" t="str">
        <f t="shared" si="6"/>
        <v xml:space="preserve"> }, box: {dimensions: {</v>
      </c>
      <c r="AV8" t="str">
        <f t="shared" si="7"/>
        <v>cartesian: [40,40,40],</v>
      </c>
      <c r="AW8" t="str">
        <f t="shared" si="8"/>
        <v>},material: { solidColor: { color: {</v>
      </c>
      <c r="AX8" t="str">
        <f t="shared" si="9"/>
        <v xml:space="preserve"> rgba: [255, 255, 0, 255]</v>
      </c>
      <c r="AY8" t="str">
        <f t="shared" si="10"/>
        <v xml:space="preserve"> }, }, }, }, }</v>
      </c>
      <c r="AZ8" t="str">
        <f t="shared" si="11"/>
        <v>,</v>
      </c>
      <c r="BA8" s="1" t="s">
        <v>95</v>
      </c>
    </row>
    <row r="9" spans="1:60">
      <c r="A9" s="8" t="str">
        <f>IF(入力フォーム!AC12="",IF(A8="","",IF(A8="];","","];")),AR12&amp;AS12&amp;AT12&amp;AU12&amp;AV12&amp;AW12&amp;AX12&amp;AY12&amp;AZ12)</f>
        <v/>
      </c>
      <c r="AA9" s="1" t="s">
        <v>114</v>
      </c>
      <c r="AB9" t="str">
        <f>入力フォーム!AD9</f>
        <v/>
      </c>
      <c r="AC9" t="str">
        <f>入力フォーム!AC9</f>
        <v/>
      </c>
      <c r="AD9">
        <f>入力フォーム!I9</f>
        <v>0</v>
      </c>
      <c r="AE9" t="s">
        <v>113</v>
      </c>
      <c r="AF9" t="str">
        <f t="shared" si="1"/>
        <v/>
      </c>
      <c r="AH9" s="1" t="s">
        <v>112</v>
      </c>
      <c r="AI9">
        <f>入力フォーム!F9</f>
        <v>0</v>
      </c>
      <c r="AJ9">
        <f>入力フォーム!G9</f>
        <v>0</v>
      </c>
      <c r="AK9">
        <f>入力フォーム!H9</f>
        <v>0</v>
      </c>
      <c r="AL9" t="s">
        <v>113</v>
      </c>
      <c r="AM9" t="str">
        <f t="shared" si="2"/>
        <v/>
      </c>
      <c r="AO9" t="str">
        <f>入力フォーム!AL9</f>
        <v/>
      </c>
      <c r="AR9" t="str">
        <f t="shared" si="3"/>
        <v>{ id: "shape5",</v>
      </c>
      <c r="AS9" t="str">
        <f t="shared" si="4"/>
        <v xml:space="preserve"> name: "Blue box", position: {</v>
      </c>
      <c r="AT9" t="str">
        <f t="shared" si="5"/>
        <v/>
      </c>
      <c r="AU9" t="str">
        <f t="shared" si="6"/>
        <v xml:space="preserve"> }, box: {dimensions: {</v>
      </c>
      <c r="AV9" t="str">
        <f t="shared" si="7"/>
        <v/>
      </c>
      <c r="AW9" t="str">
        <f t="shared" si="8"/>
        <v>},material: { solidColor: { color: {</v>
      </c>
      <c r="AX9" t="str">
        <f t="shared" si="9"/>
        <v/>
      </c>
      <c r="AY9" t="str">
        <f t="shared" si="10"/>
        <v xml:space="preserve"> }, }, }, }, }</v>
      </c>
      <c r="AZ9" t="str">
        <f t="shared" si="11"/>
        <v>,</v>
      </c>
      <c r="BA9" s="1" t="s">
        <v>96</v>
      </c>
      <c r="BG9" t="str">
        <f t="shared" si="12"/>
        <v xml:space="preserve"> name: "Blue box",</v>
      </c>
      <c r="BH9" s="1" t="s">
        <v>86</v>
      </c>
    </row>
    <row r="10" spans="1:60">
      <c r="A10" s="8" t="str">
        <f>IF(入力フォーム!AC13="",IF(A9="","",IF(A9="];","","];")),AR13&amp;AS13&amp;AT13&amp;AU13&amp;AV13&amp;AW13&amp;AX13&amp;AY13&amp;AZ13)</f>
        <v/>
      </c>
      <c r="AA10" s="1" t="s">
        <v>114</v>
      </c>
      <c r="AB10" t="str">
        <f>入力フォーム!AD10</f>
        <v/>
      </c>
      <c r="AC10" t="str">
        <f>入力フォーム!AC10</f>
        <v/>
      </c>
      <c r="AD10">
        <f>入力フォーム!I10</f>
        <v>0</v>
      </c>
      <c r="AE10" t="s">
        <v>113</v>
      </c>
      <c r="AF10" t="str">
        <f t="shared" si="1"/>
        <v/>
      </c>
      <c r="AH10" s="1" t="s">
        <v>112</v>
      </c>
      <c r="AI10">
        <f>入力フォーム!F10</f>
        <v>0</v>
      </c>
      <c r="AJ10">
        <f>入力フォーム!G10</f>
        <v>0</v>
      </c>
      <c r="AK10">
        <f>入力フォーム!H10</f>
        <v>0</v>
      </c>
      <c r="AL10" t="s">
        <v>113</v>
      </c>
      <c r="AM10" t="str">
        <f t="shared" si="2"/>
        <v/>
      </c>
      <c r="AO10" t="str">
        <f>入力フォーム!AL10</f>
        <v/>
      </c>
      <c r="AR10" t="str">
        <f t="shared" si="3"/>
        <v>{ id: "shape6",</v>
      </c>
      <c r="AS10" t="str">
        <f t="shared" si="4"/>
        <v xml:space="preserve"> name: "Blue box", position: {</v>
      </c>
      <c r="AT10" t="str">
        <f t="shared" si="5"/>
        <v/>
      </c>
      <c r="AU10" t="str">
        <f t="shared" si="6"/>
        <v xml:space="preserve"> }, box: {dimensions: {</v>
      </c>
      <c r="AV10" t="str">
        <f t="shared" si="7"/>
        <v/>
      </c>
      <c r="AW10" t="str">
        <f t="shared" si="8"/>
        <v>},material: { solidColor: { color: {</v>
      </c>
      <c r="AX10" t="str">
        <f t="shared" si="9"/>
        <v/>
      </c>
      <c r="AY10" t="str">
        <f t="shared" si="10"/>
        <v xml:space="preserve"> }, }, }, }, }</v>
      </c>
      <c r="AZ10" t="str">
        <f t="shared" si="11"/>
        <v>,</v>
      </c>
      <c r="BA10" s="1" t="s">
        <v>97</v>
      </c>
      <c r="BC10" t="str">
        <f>BG10</f>
        <v xml:space="preserve"> name: "Blue box", position: {</v>
      </c>
      <c r="BG10" t="str">
        <f t="shared" si="12"/>
        <v xml:space="preserve"> name: "Blue box", position: {</v>
      </c>
      <c r="BH10" s="1" t="s">
        <v>87</v>
      </c>
    </row>
    <row r="11" spans="1:60">
      <c r="A11" s="8" t="str">
        <f>IF(入力フォーム!AC14="",IF(A10="","",IF(A10="];","","];")),AR14&amp;AS14&amp;AT14&amp;AU14&amp;AV14&amp;AW14&amp;AX14&amp;AY14&amp;AZ14)</f>
        <v/>
      </c>
      <c r="AA11" s="1" t="s">
        <v>114</v>
      </c>
      <c r="AB11" t="str">
        <f>入力フォーム!AD11</f>
        <v/>
      </c>
      <c r="AC11" t="str">
        <f>入力フォーム!AC11</f>
        <v/>
      </c>
      <c r="AD11">
        <f>入力フォーム!I11</f>
        <v>0</v>
      </c>
      <c r="AE11" t="s">
        <v>113</v>
      </c>
      <c r="AF11" t="str">
        <f t="shared" si="1"/>
        <v/>
      </c>
      <c r="AH11" s="1" t="s">
        <v>112</v>
      </c>
      <c r="AI11">
        <f>入力フォーム!F11</f>
        <v>0</v>
      </c>
      <c r="AJ11">
        <f>入力フォーム!G11</f>
        <v>0</v>
      </c>
      <c r="AK11">
        <f>入力フォーム!H11</f>
        <v>0</v>
      </c>
      <c r="AL11" t="s">
        <v>113</v>
      </c>
      <c r="AM11" t="str">
        <f t="shared" si="2"/>
        <v/>
      </c>
      <c r="AO11" t="str">
        <f>入力フォーム!AL11</f>
        <v/>
      </c>
      <c r="AR11" t="str">
        <f t="shared" si="3"/>
        <v>{ id: "shape7",</v>
      </c>
      <c r="AS11" t="str">
        <f t="shared" si="4"/>
        <v xml:space="preserve"> name: "Blue box", position: {</v>
      </c>
      <c r="AT11" t="str">
        <f t="shared" si="5"/>
        <v/>
      </c>
      <c r="AU11" t="str">
        <f t="shared" si="6"/>
        <v xml:space="preserve"> }, box: {dimensions: {</v>
      </c>
      <c r="AV11" t="str">
        <f t="shared" si="7"/>
        <v/>
      </c>
      <c r="AW11" t="str">
        <f t="shared" si="8"/>
        <v>},material: { solidColor: { color: {</v>
      </c>
      <c r="AX11" t="str">
        <f t="shared" si="9"/>
        <v/>
      </c>
      <c r="AY11" t="str">
        <f t="shared" si="10"/>
        <v xml:space="preserve"> }, }, }, }, }</v>
      </c>
      <c r="AZ11" t="str">
        <f t="shared" si="11"/>
        <v>,</v>
      </c>
      <c r="BA11" s="1" t="s">
        <v>98</v>
      </c>
      <c r="BC11" s="1" t="s">
        <v>85</v>
      </c>
    </row>
    <row r="12" spans="1:60">
      <c r="A12" s="8" t="str">
        <f>IF(入力フォーム!AC15="",IF(A11="","",IF(A11="];","","];")),AR15&amp;AS15&amp;AT15&amp;AU15&amp;AV15&amp;AW15&amp;AX15&amp;AY15&amp;AZ15)</f>
        <v/>
      </c>
      <c r="AA12" s="1" t="s">
        <v>114</v>
      </c>
      <c r="AB12" t="str">
        <f>入力フォーム!AD12</f>
        <v/>
      </c>
      <c r="AC12" t="str">
        <f>入力フォーム!AC12</f>
        <v/>
      </c>
      <c r="AD12">
        <f>入力フォーム!I12</f>
        <v>0</v>
      </c>
      <c r="AE12" t="s">
        <v>113</v>
      </c>
      <c r="AF12" t="str">
        <f t="shared" si="1"/>
        <v/>
      </c>
      <c r="AH12" s="1" t="s">
        <v>112</v>
      </c>
      <c r="AI12">
        <f>入力フォーム!F12</f>
        <v>0</v>
      </c>
      <c r="AJ12">
        <f>入力フォーム!G12</f>
        <v>0</v>
      </c>
      <c r="AK12">
        <f>入力フォーム!H12</f>
        <v>0</v>
      </c>
      <c r="AL12" t="s">
        <v>113</v>
      </c>
      <c r="AM12" t="str">
        <f t="shared" si="2"/>
        <v/>
      </c>
      <c r="AO12" t="str">
        <f>入力フォーム!AL12</f>
        <v/>
      </c>
      <c r="AR12" t="str">
        <f t="shared" si="3"/>
        <v>{ id: "shape8",</v>
      </c>
      <c r="AS12" t="str">
        <f t="shared" si="4"/>
        <v xml:space="preserve"> name: "Blue box", position: {</v>
      </c>
      <c r="AT12" t="str">
        <f t="shared" si="5"/>
        <v/>
      </c>
      <c r="AU12" t="str">
        <f t="shared" si="6"/>
        <v xml:space="preserve"> }, box: {dimensions: {</v>
      </c>
      <c r="AV12" t="str">
        <f t="shared" si="7"/>
        <v/>
      </c>
      <c r="AW12" t="str">
        <f t="shared" si="8"/>
        <v>},material: { solidColor: { color: {</v>
      </c>
      <c r="AX12" t="str">
        <f t="shared" si="9"/>
        <v/>
      </c>
      <c r="AY12" t="str">
        <f t="shared" si="10"/>
        <v xml:space="preserve"> }, }, }, }, }</v>
      </c>
      <c r="AZ12" t="str">
        <f t="shared" si="11"/>
        <v>,</v>
      </c>
      <c r="BA12" s="1" t="s">
        <v>99</v>
      </c>
      <c r="BG12" t="str">
        <f t="shared" si="12"/>
        <v xml:space="preserve"> },</v>
      </c>
      <c r="BH12" s="1" t="s">
        <v>72</v>
      </c>
    </row>
    <row r="13" spans="1:60">
      <c r="A13" s="8" t="str">
        <f>IF(入力フォーム!AC16="",IF(A12="","",IF(A12="];","","];")),AR16&amp;AS16&amp;AT16&amp;AU16&amp;AV16&amp;AW16&amp;AX16&amp;AY16&amp;AZ16)</f>
        <v/>
      </c>
      <c r="AA13" s="1" t="s">
        <v>114</v>
      </c>
      <c r="AB13" t="str">
        <f>入力フォーム!AD13</f>
        <v/>
      </c>
      <c r="AC13" t="str">
        <f>入力フォーム!AC13</f>
        <v/>
      </c>
      <c r="AD13">
        <f>入力フォーム!I13</f>
        <v>0</v>
      </c>
      <c r="AE13" t="s">
        <v>113</v>
      </c>
      <c r="AF13" t="str">
        <f t="shared" si="1"/>
        <v/>
      </c>
      <c r="AH13" s="1" t="s">
        <v>112</v>
      </c>
      <c r="AI13">
        <f>入力フォーム!F13</f>
        <v>0</v>
      </c>
      <c r="AJ13">
        <f>入力フォーム!G13</f>
        <v>0</v>
      </c>
      <c r="AK13">
        <f>入力フォーム!H13</f>
        <v>0</v>
      </c>
      <c r="AL13" t="s">
        <v>113</v>
      </c>
      <c r="AM13" t="str">
        <f t="shared" si="2"/>
        <v/>
      </c>
      <c r="AO13" t="str">
        <f>入力フォーム!AL13</f>
        <v/>
      </c>
      <c r="AR13" t="str">
        <f t="shared" si="3"/>
        <v>{ id: "shape9",</v>
      </c>
      <c r="AS13" t="str">
        <f t="shared" si="4"/>
        <v xml:space="preserve"> name: "Blue box", position: {</v>
      </c>
      <c r="AT13" t="str">
        <f t="shared" si="5"/>
        <v/>
      </c>
      <c r="AU13" t="str">
        <f t="shared" si="6"/>
        <v xml:space="preserve"> }, box: {dimensions: {</v>
      </c>
      <c r="AV13" t="str">
        <f t="shared" si="7"/>
        <v/>
      </c>
      <c r="AW13" t="str">
        <f t="shared" si="8"/>
        <v>},material: { solidColor: { color: {</v>
      </c>
      <c r="AX13" t="str">
        <f t="shared" si="9"/>
        <v/>
      </c>
      <c r="AY13" t="str">
        <f t="shared" si="10"/>
        <v xml:space="preserve"> }, }, }, }, }</v>
      </c>
      <c r="AZ13" t="str">
        <f t="shared" si="11"/>
        <v>,</v>
      </c>
      <c r="BA13" s="1" t="s">
        <v>100</v>
      </c>
      <c r="BG13" t="str">
        <f t="shared" si="12"/>
        <v xml:space="preserve"> }, box: {</v>
      </c>
      <c r="BH13" s="1" t="s">
        <v>84</v>
      </c>
    </row>
    <row r="14" spans="1:60">
      <c r="A14" s="8" t="str">
        <f>IF(入力フォーム!AC17="",IF(A13="","",IF(A13="];","","];")),AR17&amp;AS17&amp;AT17&amp;AU17&amp;AV17&amp;AW17&amp;AX17&amp;AY17&amp;AZ17)</f>
        <v/>
      </c>
      <c r="AA14" s="1" t="s">
        <v>114</v>
      </c>
      <c r="AB14" t="str">
        <f>入力フォーム!AD14</f>
        <v/>
      </c>
      <c r="AC14" t="str">
        <f>入力フォーム!AC14</f>
        <v/>
      </c>
      <c r="AD14">
        <f>入力フォーム!I14</f>
        <v>0</v>
      </c>
      <c r="AE14" t="s">
        <v>113</v>
      </c>
      <c r="AF14" t="str">
        <f t="shared" si="1"/>
        <v/>
      </c>
      <c r="AH14" s="1" t="s">
        <v>112</v>
      </c>
      <c r="AI14">
        <f>入力フォーム!F14</f>
        <v>0</v>
      </c>
      <c r="AJ14">
        <f>入力フォーム!G14</f>
        <v>0</v>
      </c>
      <c r="AK14">
        <f>入力フォーム!H14</f>
        <v>0</v>
      </c>
      <c r="AL14" t="s">
        <v>113</v>
      </c>
      <c r="AM14" t="str">
        <f t="shared" si="2"/>
        <v/>
      </c>
      <c r="AO14" t="str">
        <f>入力フォーム!AL14</f>
        <v/>
      </c>
      <c r="AR14" t="str">
        <f t="shared" si="3"/>
        <v>{ id: "shape10",</v>
      </c>
      <c r="AS14" t="str">
        <f t="shared" si="4"/>
        <v xml:space="preserve"> name: "Blue box", position: {</v>
      </c>
      <c r="AT14" t="str">
        <f t="shared" si="5"/>
        <v/>
      </c>
      <c r="AU14" t="str">
        <f t="shared" si="6"/>
        <v xml:space="preserve"> }, box: {dimensions: {</v>
      </c>
      <c r="AV14" t="str">
        <f t="shared" si="7"/>
        <v/>
      </c>
      <c r="AW14" t="str">
        <f t="shared" si="8"/>
        <v>},material: { solidColor: { color: {</v>
      </c>
      <c r="AX14" t="str">
        <f t="shared" si="9"/>
        <v/>
      </c>
      <c r="AY14" t="str">
        <f t="shared" si="10"/>
        <v xml:space="preserve"> }, }, }, }, }</v>
      </c>
      <c r="AZ14" t="str">
        <f t="shared" si="11"/>
        <v>,</v>
      </c>
      <c r="BA14" s="1" t="s">
        <v>101</v>
      </c>
      <c r="BC14" t="str">
        <f>BG14</f>
        <v xml:space="preserve"> }, box: {dimensions: {</v>
      </c>
      <c r="BG14" t="str">
        <f t="shared" si="12"/>
        <v xml:space="preserve"> }, box: {dimensions: {</v>
      </c>
      <c r="BH14" s="1" t="s">
        <v>83</v>
      </c>
    </row>
    <row r="15" spans="1:60">
      <c r="A15" s="8" t="str">
        <f>IF(入力フォーム!AC18="",IF(A14="","",IF(A14="];","","];")),AR18&amp;AS18&amp;AT18&amp;AU18&amp;AV18&amp;AW18&amp;AX18&amp;AY18&amp;AZ18)</f>
        <v/>
      </c>
      <c r="AA15" s="1" t="s">
        <v>114</v>
      </c>
      <c r="AB15" t="str">
        <f>入力フォーム!AD15</f>
        <v/>
      </c>
      <c r="AC15" t="str">
        <f>入力フォーム!AC15</f>
        <v/>
      </c>
      <c r="AD15">
        <f>入力フォーム!I15</f>
        <v>0</v>
      </c>
      <c r="AE15" t="s">
        <v>113</v>
      </c>
      <c r="AF15" t="str">
        <f t="shared" si="1"/>
        <v/>
      </c>
      <c r="AH15" s="1" t="s">
        <v>112</v>
      </c>
      <c r="AI15">
        <f>入力フォーム!F15</f>
        <v>0</v>
      </c>
      <c r="AJ15">
        <f>入力フォーム!G15</f>
        <v>0</v>
      </c>
      <c r="AK15">
        <f>入力フォーム!H15</f>
        <v>0</v>
      </c>
      <c r="AL15" t="s">
        <v>113</v>
      </c>
      <c r="AM15" t="str">
        <f t="shared" si="2"/>
        <v/>
      </c>
      <c r="AO15" t="str">
        <f>入力フォーム!AL15</f>
        <v/>
      </c>
      <c r="AR15" t="str">
        <f t="shared" si="3"/>
        <v>{ id: "shape11",</v>
      </c>
      <c r="AS15" t="str">
        <f t="shared" si="4"/>
        <v xml:space="preserve"> name: "Blue box", position: {</v>
      </c>
      <c r="AT15" t="str">
        <f t="shared" si="5"/>
        <v/>
      </c>
      <c r="AU15" t="str">
        <f t="shared" si="6"/>
        <v xml:space="preserve"> }, box: {dimensions: {</v>
      </c>
      <c r="AV15" t="str">
        <f t="shared" si="7"/>
        <v/>
      </c>
      <c r="AW15" t="str">
        <f t="shared" si="8"/>
        <v>},material: { solidColor: { color: {</v>
      </c>
      <c r="AX15" t="str">
        <f t="shared" si="9"/>
        <v/>
      </c>
      <c r="AY15" t="str">
        <f t="shared" si="10"/>
        <v xml:space="preserve"> }, }, }, }, }</v>
      </c>
      <c r="AZ15" t="str">
        <f t="shared" si="11"/>
        <v>,</v>
      </c>
      <c r="BA15" s="1" t="s">
        <v>102</v>
      </c>
      <c r="BC15" s="1" t="s">
        <v>82</v>
      </c>
    </row>
    <row r="16" spans="1:60">
      <c r="A16" s="8" t="str">
        <f>IF(入力フォーム!AC19="",IF(A15="","",IF(A15="];","","];")),AR19&amp;AS19&amp;AT19&amp;AU19&amp;AV19&amp;AW19&amp;AX19&amp;AY19&amp;AZ19)</f>
        <v/>
      </c>
      <c r="AA16" s="1" t="s">
        <v>114</v>
      </c>
      <c r="AB16" t="str">
        <f>入力フォーム!AD16</f>
        <v/>
      </c>
      <c r="AC16" t="str">
        <f>入力フォーム!AC16</f>
        <v/>
      </c>
      <c r="AD16">
        <f>入力フォーム!I16</f>
        <v>0</v>
      </c>
      <c r="AE16" t="s">
        <v>113</v>
      </c>
      <c r="AF16" t="str">
        <f t="shared" si="1"/>
        <v/>
      </c>
      <c r="AH16" s="1" t="s">
        <v>112</v>
      </c>
      <c r="AI16">
        <f>入力フォーム!F16</f>
        <v>0</v>
      </c>
      <c r="AJ16">
        <f>入力フォーム!G16</f>
        <v>0</v>
      </c>
      <c r="AK16">
        <f>入力フォーム!H16</f>
        <v>0</v>
      </c>
      <c r="AL16" t="s">
        <v>113</v>
      </c>
      <c r="AM16" t="str">
        <f t="shared" si="2"/>
        <v/>
      </c>
      <c r="AO16" t="str">
        <f>入力フォーム!AL16</f>
        <v/>
      </c>
      <c r="AR16" t="str">
        <f t="shared" si="3"/>
        <v>{ id: "shape12",</v>
      </c>
      <c r="AS16" t="str">
        <f t="shared" si="4"/>
        <v xml:space="preserve"> name: "Blue box", position: {</v>
      </c>
      <c r="AT16" t="str">
        <f t="shared" si="5"/>
        <v/>
      </c>
      <c r="AU16" t="str">
        <f t="shared" si="6"/>
        <v xml:space="preserve"> }, box: {dimensions: {</v>
      </c>
      <c r="AV16" t="str">
        <f t="shared" si="7"/>
        <v/>
      </c>
      <c r="AW16" t="str">
        <f t="shared" si="8"/>
        <v>},material: { solidColor: { color: {</v>
      </c>
      <c r="AX16" t="str">
        <f t="shared" si="9"/>
        <v/>
      </c>
      <c r="AY16" t="str">
        <f t="shared" si="10"/>
        <v xml:space="preserve"> }, }, }, }, }</v>
      </c>
      <c r="AZ16" t="str">
        <f t="shared" si="11"/>
        <v>,</v>
      </c>
      <c r="BA16" s="1" t="s">
        <v>103</v>
      </c>
      <c r="BG16" t="str">
        <f t="shared" si="12"/>
        <v>},</v>
      </c>
      <c r="BH16" s="1" t="s">
        <v>77</v>
      </c>
    </row>
    <row r="17" spans="1:60">
      <c r="A17" s="8" t="str">
        <f>IF(入力フォーム!AC20="",IF(A16="","",IF(A16="];","","];")),AR20&amp;AS20&amp;AT20&amp;AU20&amp;AV20&amp;AW20&amp;AX20&amp;AY20&amp;AZ20)</f>
        <v/>
      </c>
      <c r="AA17" s="1" t="s">
        <v>114</v>
      </c>
      <c r="AB17" t="str">
        <f>入力フォーム!AD17</f>
        <v/>
      </c>
      <c r="AC17" t="str">
        <f>入力フォーム!AC17</f>
        <v/>
      </c>
      <c r="AD17">
        <f>入力フォーム!I17</f>
        <v>0</v>
      </c>
      <c r="AE17" t="s">
        <v>113</v>
      </c>
      <c r="AF17" t="str">
        <f t="shared" si="1"/>
        <v/>
      </c>
      <c r="AH17" s="1" t="s">
        <v>112</v>
      </c>
      <c r="AI17">
        <f>入力フォーム!F17</f>
        <v>0</v>
      </c>
      <c r="AJ17">
        <f>入力フォーム!G17</f>
        <v>0</v>
      </c>
      <c r="AK17">
        <f>入力フォーム!H17</f>
        <v>0</v>
      </c>
      <c r="AL17" t="s">
        <v>113</v>
      </c>
      <c r="AM17" t="str">
        <f t="shared" si="2"/>
        <v/>
      </c>
      <c r="AO17" t="str">
        <f>入力フォーム!AL17</f>
        <v/>
      </c>
      <c r="AR17" t="str">
        <f t="shared" si="3"/>
        <v>{ id: "shape13",</v>
      </c>
      <c r="AS17" t="str">
        <f t="shared" si="4"/>
        <v xml:space="preserve"> name: "Blue box", position: {</v>
      </c>
      <c r="AT17" t="str">
        <f t="shared" si="5"/>
        <v/>
      </c>
      <c r="AU17" t="str">
        <f t="shared" si="6"/>
        <v xml:space="preserve"> }, box: {dimensions: {</v>
      </c>
      <c r="AV17" t="str">
        <f t="shared" si="7"/>
        <v/>
      </c>
      <c r="AW17" t="str">
        <f t="shared" si="8"/>
        <v>},material: { solidColor: { color: {</v>
      </c>
      <c r="AX17" t="str">
        <f t="shared" si="9"/>
        <v/>
      </c>
      <c r="AY17" t="str">
        <f t="shared" si="10"/>
        <v xml:space="preserve"> }, }, }, }, }</v>
      </c>
      <c r="AZ17" t="str">
        <f t="shared" si="11"/>
        <v>,</v>
      </c>
      <c r="BA17" s="1" t="s">
        <v>104</v>
      </c>
      <c r="BG17" t="str">
        <f t="shared" si="12"/>
        <v>},material: {</v>
      </c>
      <c r="BH17" s="1" t="s">
        <v>78</v>
      </c>
    </row>
    <row r="18" spans="1:60">
      <c r="A18" s="8" t="str">
        <f>IF(入力フォーム!AC21="",IF(A17="","",IF(A17="];","","];")),AR21&amp;AS21&amp;AT21&amp;AU21&amp;AV21&amp;AW21&amp;AX21&amp;AY21&amp;AZ21)</f>
        <v/>
      </c>
      <c r="AA18" s="1" t="s">
        <v>114</v>
      </c>
      <c r="AB18" t="str">
        <f>入力フォーム!AD18</f>
        <v/>
      </c>
      <c r="AC18" t="str">
        <f>入力フォーム!AC18</f>
        <v/>
      </c>
      <c r="AD18">
        <f>入力フォーム!I18</f>
        <v>0</v>
      </c>
      <c r="AE18" t="s">
        <v>113</v>
      </c>
      <c r="AF18" t="str">
        <f t="shared" si="1"/>
        <v/>
      </c>
      <c r="AH18" s="1" t="s">
        <v>112</v>
      </c>
      <c r="AI18">
        <f>入力フォーム!F18</f>
        <v>0</v>
      </c>
      <c r="AJ18">
        <f>入力フォーム!G18</f>
        <v>0</v>
      </c>
      <c r="AK18">
        <f>入力フォーム!H18</f>
        <v>0</v>
      </c>
      <c r="AL18" t="s">
        <v>113</v>
      </c>
      <c r="AM18" t="str">
        <f t="shared" si="2"/>
        <v/>
      </c>
      <c r="AO18" t="str">
        <f>入力フォーム!AL18</f>
        <v/>
      </c>
      <c r="AR18" t="str">
        <f t="shared" si="3"/>
        <v>{ id: "shape14",</v>
      </c>
      <c r="AS18" t="str">
        <f t="shared" si="4"/>
        <v xml:space="preserve"> name: "Blue box", position: {</v>
      </c>
      <c r="AT18" t="str">
        <f t="shared" si="5"/>
        <v/>
      </c>
      <c r="AU18" t="str">
        <f t="shared" si="6"/>
        <v xml:space="preserve"> }, box: {dimensions: {</v>
      </c>
      <c r="AV18" t="str">
        <f t="shared" si="7"/>
        <v/>
      </c>
      <c r="AW18" t="str">
        <f t="shared" si="8"/>
        <v>},material: { solidColor: { color: {</v>
      </c>
      <c r="AX18" t="str">
        <f t="shared" si="9"/>
        <v/>
      </c>
      <c r="AY18" t="str">
        <f t="shared" si="10"/>
        <v xml:space="preserve"> }, }, }, }, }</v>
      </c>
      <c r="AZ18" t="str">
        <f t="shared" si="11"/>
        <v>,</v>
      </c>
      <c r="BA18" s="1" t="s">
        <v>105</v>
      </c>
      <c r="BG18" t="str">
        <f t="shared" si="12"/>
        <v>},material: { solidColor: {</v>
      </c>
      <c r="BH18" s="1" t="s">
        <v>79</v>
      </c>
    </row>
    <row r="19" spans="1:60">
      <c r="A19" s="8" t="str">
        <f>IF(入力フォーム!AC22="",IF(A18="","",IF(A18="];","","];")),AR22&amp;AS22&amp;AT22&amp;AU22&amp;AV22&amp;AW22&amp;AX22&amp;AY22&amp;AZ22)</f>
        <v/>
      </c>
      <c r="AA19" s="1" t="s">
        <v>114</v>
      </c>
      <c r="AB19" t="str">
        <f>入力フォーム!AD19</f>
        <v/>
      </c>
      <c r="AC19" t="str">
        <f>入力フォーム!AC19</f>
        <v/>
      </c>
      <c r="AD19">
        <f>入力フォーム!I19</f>
        <v>0</v>
      </c>
      <c r="AE19" t="s">
        <v>113</v>
      </c>
      <c r="AF19" t="str">
        <f t="shared" si="1"/>
        <v/>
      </c>
      <c r="AH19" s="1" t="s">
        <v>112</v>
      </c>
      <c r="AI19">
        <f>入力フォーム!F19</f>
        <v>0</v>
      </c>
      <c r="AJ19">
        <f>入力フォーム!G19</f>
        <v>0</v>
      </c>
      <c r="AK19">
        <f>入力フォーム!H19</f>
        <v>0</v>
      </c>
      <c r="AL19" t="s">
        <v>113</v>
      </c>
      <c r="AM19" t="str">
        <f t="shared" si="2"/>
        <v/>
      </c>
      <c r="AO19" t="str">
        <f>入力フォーム!AL19</f>
        <v/>
      </c>
      <c r="AR19" t="str">
        <f t="shared" si="3"/>
        <v>{ id: "shape15",</v>
      </c>
      <c r="AS19" t="str">
        <f t="shared" si="4"/>
        <v xml:space="preserve"> name: "Blue box", position: {</v>
      </c>
      <c r="AT19" t="str">
        <f t="shared" si="5"/>
        <v/>
      </c>
      <c r="AU19" t="str">
        <f t="shared" si="6"/>
        <v xml:space="preserve"> }, box: {dimensions: {</v>
      </c>
      <c r="AV19" t="str">
        <f t="shared" si="7"/>
        <v/>
      </c>
      <c r="AW19" t="str">
        <f t="shared" si="8"/>
        <v>},material: { solidColor: { color: {</v>
      </c>
      <c r="AX19" t="str">
        <f t="shared" si="9"/>
        <v/>
      </c>
      <c r="AY19" t="str">
        <f t="shared" si="10"/>
        <v xml:space="preserve"> }, }, }, }, }</v>
      </c>
      <c r="AZ19" t="str">
        <f t="shared" si="11"/>
        <v>,</v>
      </c>
      <c r="BA19" s="1" t="s">
        <v>106</v>
      </c>
      <c r="BC19" t="str">
        <f>BG19</f>
        <v>},material: { solidColor: { color: {</v>
      </c>
      <c r="BG19" t="str">
        <f>BG18&amp;BH19</f>
        <v>},material: { solidColor: { color: {</v>
      </c>
      <c r="BH19" s="1" t="s">
        <v>80</v>
      </c>
    </row>
    <row r="20" spans="1:60">
      <c r="A20" s="8" t="str">
        <f>IF(入力フォーム!AC23="",IF(A19="","",IF(A19="];","","];")),AR23&amp;AS23&amp;AT23&amp;AU23&amp;AV23&amp;AW23&amp;AX23&amp;AY23&amp;AZ23)</f>
        <v/>
      </c>
      <c r="AA20" s="1" t="s">
        <v>114</v>
      </c>
      <c r="AB20" t="str">
        <f>入力フォーム!AD20</f>
        <v/>
      </c>
      <c r="AC20" t="str">
        <f>入力フォーム!AC20</f>
        <v/>
      </c>
      <c r="AD20">
        <f>入力フォーム!I20</f>
        <v>0</v>
      </c>
      <c r="AE20" t="s">
        <v>113</v>
      </c>
      <c r="AF20" t="str">
        <f t="shared" si="1"/>
        <v/>
      </c>
      <c r="AH20" s="1" t="s">
        <v>112</v>
      </c>
      <c r="AI20">
        <f>入力フォーム!F20</f>
        <v>0</v>
      </c>
      <c r="AJ20">
        <f>入力フォーム!G20</f>
        <v>0</v>
      </c>
      <c r="AK20">
        <f>入力フォーム!H20</f>
        <v>0</v>
      </c>
      <c r="AL20" t="s">
        <v>113</v>
      </c>
      <c r="AM20" t="str">
        <f t="shared" si="2"/>
        <v/>
      </c>
      <c r="AO20" t="str">
        <f>入力フォーム!AL20</f>
        <v/>
      </c>
      <c r="AR20" t="str">
        <f t="shared" si="3"/>
        <v>{ id: "shape16",</v>
      </c>
      <c r="AS20" t="str">
        <f t="shared" si="4"/>
        <v xml:space="preserve"> name: "Blue box", position: {</v>
      </c>
      <c r="AT20" t="str">
        <f t="shared" si="5"/>
        <v/>
      </c>
      <c r="AU20" t="str">
        <f t="shared" si="6"/>
        <v xml:space="preserve"> }, box: {dimensions: {</v>
      </c>
      <c r="AV20" t="str">
        <f t="shared" si="7"/>
        <v/>
      </c>
      <c r="AW20" t="str">
        <f t="shared" si="8"/>
        <v>},material: { solidColor: { color: {</v>
      </c>
      <c r="AX20" t="str">
        <f t="shared" si="9"/>
        <v/>
      </c>
      <c r="AY20" t="str">
        <f t="shared" si="10"/>
        <v xml:space="preserve"> }, }, }, }, }</v>
      </c>
      <c r="AZ20" t="str">
        <f t="shared" si="11"/>
        <v>,</v>
      </c>
      <c r="BA20" s="1" t="s">
        <v>107</v>
      </c>
      <c r="BC20" s="1" t="s">
        <v>81</v>
      </c>
    </row>
    <row r="21" spans="1:60">
      <c r="A21" s="8" t="str">
        <f>IF(入力フォーム!AC24="",IF(A20="","",IF(A20="];","","];")),AR24&amp;AS24&amp;AT24&amp;AU24&amp;AV24&amp;AW24&amp;AX24&amp;AY24&amp;AZ24)</f>
        <v/>
      </c>
      <c r="AA21" s="1" t="s">
        <v>114</v>
      </c>
      <c r="AB21" t="str">
        <f>入力フォーム!AD21</f>
        <v/>
      </c>
      <c r="AC21" t="str">
        <f>入力フォーム!AC21</f>
        <v/>
      </c>
      <c r="AD21">
        <f>入力フォーム!I21</f>
        <v>0</v>
      </c>
      <c r="AE21" t="s">
        <v>113</v>
      </c>
      <c r="AF21" t="str">
        <f t="shared" si="1"/>
        <v/>
      </c>
      <c r="AH21" s="1" t="s">
        <v>112</v>
      </c>
      <c r="AI21">
        <f>入力フォーム!F21</f>
        <v>0</v>
      </c>
      <c r="AJ21">
        <f>入力フォーム!G21</f>
        <v>0</v>
      </c>
      <c r="AK21">
        <f>入力フォーム!H21</f>
        <v>0</v>
      </c>
      <c r="AL21" t="s">
        <v>113</v>
      </c>
      <c r="AM21" t="str">
        <f t="shared" si="2"/>
        <v/>
      </c>
      <c r="AO21" t="str">
        <f>入力フォーム!AL21</f>
        <v/>
      </c>
      <c r="AR21" t="str">
        <f t="shared" si="3"/>
        <v>{ id: "shape17",</v>
      </c>
      <c r="AS21" t="str">
        <f t="shared" si="4"/>
        <v xml:space="preserve"> name: "Blue box", position: {</v>
      </c>
      <c r="AT21" t="str">
        <f t="shared" si="5"/>
        <v/>
      </c>
      <c r="AU21" t="str">
        <f t="shared" si="6"/>
        <v xml:space="preserve"> }, box: {dimensions: {</v>
      </c>
      <c r="AV21" t="str">
        <f t="shared" si="7"/>
        <v/>
      </c>
      <c r="AW21" t="str">
        <f t="shared" si="8"/>
        <v>},material: { solidColor: { color: {</v>
      </c>
      <c r="AX21" t="str">
        <f t="shared" si="9"/>
        <v/>
      </c>
      <c r="AY21" t="str">
        <f t="shared" si="10"/>
        <v xml:space="preserve"> }, }, }, }, }</v>
      </c>
      <c r="AZ21" t="str">
        <f t="shared" si="11"/>
        <v>,</v>
      </c>
      <c r="BA21" s="1" t="s">
        <v>108</v>
      </c>
      <c r="BG21" t="str">
        <f>BH21</f>
        <v xml:space="preserve"> },</v>
      </c>
      <c r="BH21" s="1" t="s">
        <v>72</v>
      </c>
    </row>
    <row r="22" spans="1:60">
      <c r="A22" s="8" t="str">
        <f>IF(入力フォーム!AC25="",IF(A21="","",IF(A21="];","","];")),AR25&amp;AS25&amp;AT25&amp;AU25&amp;AV25&amp;AW25&amp;AX25&amp;AY25&amp;AZ25)</f>
        <v/>
      </c>
      <c r="AA22" s="1" t="s">
        <v>114</v>
      </c>
      <c r="AB22" t="str">
        <f>入力フォーム!AD22</f>
        <v/>
      </c>
      <c r="AC22" t="str">
        <f>入力フォーム!AC22</f>
        <v/>
      </c>
      <c r="AD22">
        <f>入力フォーム!I22</f>
        <v>0</v>
      </c>
      <c r="AE22" t="s">
        <v>113</v>
      </c>
      <c r="AF22" t="str">
        <f t="shared" si="1"/>
        <v/>
      </c>
      <c r="AH22" s="1" t="s">
        <v>112</v>
      </c>
      <c r="AI22">
        <f>入力フォーム!F22</f>
        <v>0</v>
      </c>
      <c r="AJ22">
        <f>入力フォーム!G22</f>
        <v>0</v>
      </c>
      <c r="AK22">
        <f>入力フォーム!H22</f>
        <v>0</v>
      </c>
      <c r="AL22" t="s">
        <v>113</v>
      </c>
      <c r="AM22" t="str">
        <f t="shared" si="2"/>
        <v/>
      </c>
      <c r="AO22" t="str">
        <f>入力フォーム!AL22</f>
        <v/>
      </c>
      <c r="AR22" t="str">
        <f t="shared" si="3"/>
        <v>{ id: "shape18",</v>
      </c>
      <c r="AS22" t="str">
        <f t="shared" si="4"/>
        <v xml:space="preserve"> name: "Blue box", position: {</v>
      </c>
      <c r="AT22" t="str">
        <f t="shared" si="5"/>
        <v/>
      </c>
      <c r="AU22" t="str">
        <f t="shared" si="6"/>
        <v xml:space="preserve"> }, box: {dimensions: {</v>
      </c>
      <c r="AV22" t="str">
        <f t="shared" si="7"/>
        <v/>
      </c>
      <c r="AW22" t="str">
        <f t="shared" si="8"/>
        <v>},material: { solidColor: { color: {</v>
      </c>
      <c r="AX22" t="str">
        <f t="shared" si="9"/>
        <v/>
      </c>
      <c r="AY22" t="str">
        <f t="shared" si="10"/>
        <v xml:space="preserve"> }, }, }, }, }</v>
      </c>
      <c r="AZ22" t="str">
        <f t="shared" si="11"/>
        <v>,</v>
      </c>
      <c r="BA22" s="1" t="s">
        <v>109</v>
      </c>
      <c r="BG22" t="str">
        <f>BG21&amp;BH22</f>
        <v xml:space="preserve"> }, },</v>
      </c>
      <c r="BH22" s="1" t="s">
        <v>72</v>
      </c>
    </row>
    <row r="23" spans="1:60">
      <c r="A23" s="8" t="str">
        <f>IF(入力フォーム!AC26="",IF(A22="","",IF(A22="];","","];")),AR26&amp;AS26&amp;AT26&amp;AU26&amp;AV26&amp;AW26&amp;AX26&amp;AY26&amp;AZ26)</f>
        <v/>
      </c>
      <c r="AA23" s="1" t="s">
        <v>114</v>
      </c>
      <c r="AB23" t="str">
        <f>入力フォーム!AD23</f>
        <v/>
      </c>
      <c r="AC23" t="str">
        <f>入力フォーム!AC23</f>
        <v/>
      </c>
      <c r="AD23">
        <f>入力フォーム!I23</f>
        <v>0</v>
      </c>
      <c r="AE23" t="s">
        <v>113</v>
      </c>
      <c r="AF23" t="str">
        <f t="shared" si="1"/>
        <v/>
      </c>
      <c r="AH23" s="1" t="s">
        <v>112</v>
      </c>
      <c r="AI23">
        <f>入力フォーム!F23</f>
        <v>0</v>
      </c>
      <c r="AJ23">
        <f>入力フォーム!G23</f>
        <v>0</v>
      </c>
      <c r="AK23">
        <f>入力フォーム!H23</f>
        <v>0</v>
      </c>
      <c r="AL23" t="s">
        <v>113</v>
      </c>
      <c r="AM23" t="str">
        <f t="shared" si="2"/>
        <v/>
      </c>
      <c r="AO23" t="str">
        <f>入力フォーム!AL23</f>
        <v/>
      </c>
      <c r="AR23" t="str">
        <f t="shared" si="3"/>
        <v>{ id: "shape19",</v>
      </c>
      <c r="AS23" t="str">
        <f t="shared" si="4"/>
        <v xml:space="preserve"> name: "Blue box", position: {</v>
      </c>
      <c r="AT23" t="str">
        <f t="shared" si="5"/>
        <v/>
      </c>
      <c r="AU23" t="str">
        <f t="shared" si="6"/>
        <v xml:space="preserve"> }, box: {dimensions: {</v>
      </c>
      <c r="AV23" t="str">
        <f t="shared" si="7"/>
        <v/>
      </c>
      <c r="AW23" t="str">
        <f t="shared" si="8"/>
        <v>},material: { solidColor: { color: {</v>
      </c>
      <c r="AX23" t="str">
        <f t="shared" si="9"/>
        <v/>
      </c>
      <c r="AY23" t="str">
        <f t="shared" si="10"/>
        <v xml:space="preserve"> }, }, }, }, }</v>
      </c>
      <c r="AZ23" t="str">
        <f t="shared" si="11"/>
        <v>,</v>
      </c>
      <c r="BA23" s="1" t="s">
        <v>110</v>
      </c>
      <c r="BG23" t="str">
        <f t="shared" ref="BG23:BG26" si="13">BG22&amp;BH23</f>
        <v xml:space="preserve"> }, }, },</v>
      </c>
      <c r="BH23" s="1" t="s">
        <v>72</v>
      </c>
    </row>
    <row r="24" spans="1:60">
      <c r="A24" s="8" t="str">
        <f>IF(入力フォーム!AC27="",IF(A23="","",IF(A23="];","","];")),AR27&amp;AS27&amp;AT27&amp;AU27&amp;AV27&amp;AW27&amp;AX27&amp;AY27&amp;AZ27)</f>
        <v/>
      </c>
      <c r="AA24" s="1" t="s">
        <v>114</v>
      </c>
      <c r="AB24" t="str">
        <f>入力フォーム!AD24</f>
        <v/>
      </c>
      <c r="AC24" t="str">
        <f>入力フォーム!AC24</f>
        <v/>
      </c>
      <c r="AD24">
        <f>入力フォーム!I24</f>
        <v>0</v>
      </c>
      <c r="AE24" t="s">
        <v>113</v>
      </c>
      <c r="AF24" t="str">
        <f t="shared" si="1"/>
        <v/>
      </c>
      <c r="AH24" s="1" t="s">
        <v>112</v>
      </c>
      <c r="AI24">
        <f>入力フォーム!F24</f>
        <v>0</v>
      </c>
      <c r="AJ24">
        <f>入力フォーム!G24</f>
        <v>0</v>
      </c>
      <c r="AK24">
        <f>入力フォーム!H24</f>
        <v>0</v>
      </c>
      <c r="AL24" t="s">
        <v>113</v>
      </c>
      <c r="AM24" t="str">
        <f t="shared" si="2"/>
        <v/>
      </c>
      <c r="AO24" t="str">
        <f>入力フォーム!AL24</f>
        <v/>
      </c>
      <c r="AR24" t="str">
        <f t="shared" si="3"/>
        <v>{ id: "shape20",</v>
      </c>
      <c r="AS24" t="str">
        <f t="shared" si="4"/>
        <v xml:space="preserve"> name: "Blue box", position: {</v>
      </c>
      <c r="AT24" t="str">
        <f t="shared" si="5"/>
        <v/>
      </c>
      <c r="AU24" t="str">
        <f t="shared" si="6"/>
        <v xml:space="preserve"> }, box: {dimensions: {</v>
      </c>
      <c r="AV24" t="str">
        <f t="shared" si="7"/>
        <v/>
      </c>
      <c r="AW24" t="str">
        <f t="shared" si="8"/>
        <v>},material: { solidColor: { color: {</v>
      </c>
      <c r="AX24" t="str">
        <f t="shared" si="9"/>
        <v/>
      </c>
      <c r="AY24" t="str">
        <f t="shared" si="10"/>
        <v xml:space="preserve"> }, }, }, }, }</v>
      </c>
      <c r="AZ24" t="str">
        <f t="shared" si="11"/>
        <v>,</v>
      </c>
      <c r="BA24" s="1" t="s">
        <v>111</v>
      </c>
      <c r="BG24" t="str">
        <f t="shared" si="13"/>
        <v xml:space="preserve"> }, }, }, },</v>
      </c>
      <c r="BH24" s="1" t="s">
        <v>72</v>
      </c>
    </row>
    <row r="25" spans="1:60">
      <c r="BC25" t="str">
        <f>BG25</f>
        <v xml:space="preserve"> }, }, }, }, }</v>
      </c>
      <c r="BG25" t="str">
        <f t="shared" si="13"/>
        <v xml:space="preserve"> }, }, }, }, }</v>
      </c>
      <c r="BH25" s="1" t="s">
        <v>75</v>
      </c>
    </row>
    <row r="26" spans="1:60">
      <c r="BG26" t="str">
        <f t="shared" si="13"/>
        <v xml:space="preserve"> }, }, }, }, },</v>
      </c>
      <c r="BH26" s="1" t="s">
        <v>60</v>
      </c>
    </row>
    <row r="27" spans="1:60">
      <c r="BH27" s="1" t="s">
        <v>76</v>
      </c>
    </row>
  </sheetData>
  <sheetProtection algorithmName="SHA-512" hashValue="hauDZAFMD6+OLIkmiG//Oy5h3QNqePBVlkn0e2okS/59IweqAtZpy6fR0tojAFUz4Rd4z2dzU/rlvPWGY3r0rg==" saltValue="rHKrVPuwNbQVJC0xjTGH9w==" spinCount="100000" sheet="1" objects="1" scenarios="1"/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50681-F79E-407B-8070-6C840CF4CC96}">
  <dimension ref="A1:AZ27"/>
  <sheetViews>
    <sheetView tabSelected="1" workbookViewId="0">
      <selection activeCell="A9" sqref="A9"/>
    </sheetView>
  </sheetViews>
  <sheetFormatPr defaultRowHeight="18.75"/>
  <cols>
    <col min="1" max="1" width="255.625" style="8" customWidth="1"/>
    <col min="27" max="38" width="0" hidden="1" customWidth="1"/>
    <col min="39" max="39" width="43.25" hidden="1" customWidth="1"/>
    <col min="40" max="44" width="35.625" hidden="1" customWidth="1"/>
    <col min="45" max="45" width="0" hidden="1" customWidth="1"/>
    <col min="46" max="46" width="18.625" hidden="1" customWidth="1"/>
    <col min="47" max="50" width="0" hidden="1" customWidth="1"/>
    <col min="51" max="51" width="37.625" hidden="1" customWidth="1"/>
    <col min="52" max="78" width="0" hidden="1" customWidth="1"/>
  </cols>
  <sheetData>
    <row r="1" spans="1:52">
      <c r="AY1" t="str">
        <f>AZ1</f>
        <v>{</v>
      </c>
      <c r="AZ1" s="1" t="s">
        <v>56</v>
      </c>
    </row>
    <row r="2" spans="1:52">
      <c r="AY2" t="str">
        <f>AY1&amp;AZ2</f>
        <v>{ "type": "FeatureCollection",</v>
      </c>
      <c r="AZ2" s="1" t="s">
        <v>63</v>
      </c>
    </row>
    <row r="3" spans="1:52">
      <c r="A3" s="8" t="str">
        <f>AY3</f>
        <v>{ "type": "FeatureCollection", "features": [</v>
      </c>
      <c r="AY3" t="str">
        <f t="shared" ref="AY3:AY13" si="0">AY2&amp;AZ3</f>
        <v>{ "type": "FeatureCollection", "features": [</v>
      </c>
      <c r="AZ3" s="1" t="s">
        <v>71</v>
      </c>
    </row>
    <row r="4" spans="1:52">
      <c r="AI4" t="s">
        <v>58</v>
      </c>
      <c r="AJ4" t="s">
        <v>59</v>
      </c>
      <c r="AK4" t="s">
        <v>60</v>
      </c>
      <c r="AY4" t="str">
        <f>AZ4</f>
        <v xml:space="preserve"> {</v>
      </c>
      <c r="AZ4" s="1" t="s">
        <v>64</v>
      </c>
    </row>
    <row r="5" spans="1:52">
      <c r="A5" s="8" t="str">
        <f>AM5&amp;AN5&amp;AO5&amp;AP5&amp;AQ5&amp;AR5&amp;AS5&amp;AT5&amp;AU5&amp;AV5&amp;AW5</f>
        <v xml:space="preserve"> { "type": "Feature", "properties": { "id": "floatingRectangle", "type": "rectangle" },"geometry": {"type": "Polygon","coordinates": [[[138.569577687378,35.6675247887968],[138.569577687378,35.6676146887968],[138.569457782314,35.6676146887968],[138.569457782314,35.6675247887968],[138.569577687378,35.6675247887968]]]}, "extrudedHeight": 20},</v>
      </c>
      <c r="AA5">
        <f>入力フォーム!AC5</f>
        <v>35.667524788796797</v>
      </c>
      <c r="AB5">
        <f>入力フォーム!AD5</f>
        <v>138.569577687378</v>
      </c>
      <c r="AC5">
        <f>入力フォーム!AE5</f>
        <v>35.667614688796796</v>
      </c>
      <c r="AD5">
        <f>入力フォーム!AF5</f>
        <v>138.569577687378</v>
      </c>
      <c r="AE5">
        <f>入力フォーム!AG5</f>
        <v>35.667614688796796</v>
      </c>
      <c r="AF5">
        <f>入力フォーム!AH5</f>
        <v>138.56945778231412</v>
      </c>
      <c r="AG5">
        <f>入力フォーム!AI5</f>
        <v>35.667524788796797</v>
      </c>
      <c r="AH5">
        <f>入力フォーム!AJ5</f>
        <v>138.56945778231412</v>
      </c>
      <c r="AI5" t="str">
        <f>IF(AH5="","",AI4)</f>
        <v>[</v>
      </c>
      <c r="AJ5" t="str">
        <f>IF(AI5="","",AJ4)</f>
        <v>]</v>
      </c>
      <c r="AK5" t="str">
        <f>IF(AJ5="","",AK4)</f>
        <v>,</v>
      </c>
      <c r="AM5" t="str">
        <f>IF(AN5="","",AY$13)</f>
        <v xml:space="preserve"> { "type": "Feature", "properties": { "id": "floatingRectangle", "type": "rectangle" },"geometry": {"type": "Polygon","coordinates": [[</v>
      </c>
      <c r="AN5" t="str">
        <f>$AI5&amp;AB5&amp;$AK5&amp;AA5&amp;$AJ5&amp;$AK5</f>
        <v>[138.569577687378,35.6675247887968],</v>
      </c>
      <c r="AO5" t="str">
        <f>$AI5&amp;AD5&amp;$AK5&amp;AC5&amp;$AJ5&amp;$AK5</f>
        <v>[138.569577687378,35.6676146887968],</v>
      </c>
      <c r="AP5" t="str">
        <f>$AI5&amp;AF5&amp;$AK5&amp;AE5&amp;$AJ5&amp;$AK5</f>
        <v>[138.569457782314,35.6676146887968],</v>
      </c>
      <c r="AQ5" t="str">
        <f>$AI5&amp;AH5&amp;$AK5&amp;AG5&amp;$AJ5&amp;$AK5</f>
        <v>[138.569457782314,35.6675247887968],</v>
      </c>
      <c r="AR5" t="str">
        <f>$AI5&amp;AB5&amp;$AK5&amp;AA5&amp;$AJ5</f>
        <v>[138.569577687378,35.6675247887968]</v>
      </c>
      <c r="AS5" s="1" t="s">
        <v>61</v>
      </c>
      <c r="AT5" s="1" t="s">
        <v>62</v>
      </c>
      <c r="AU5">
        <f>入力フォーム!H5+入力フォーム!I5</f>
        <v>20</v>
      </c>
      <c r="AV5" t="s">
        <v>70</v>
      </c>
      <c r="AW5" t="str">
        <f>IF(AV6="","]}",",")</f>
        <v>,</v>
      </c>
      <c r="AY5" t="str">
        <f t="shared" si="0"/>
        <v xml:space="preserve"> { "type": "Feature",</v>
      </c>
      <c r="AZ5" s="1" t="s">
        <v>65</v>
      </c>
    </row>
    <row r="6" spans="1:52">
      <c r="A6" s="8" t="str">
        <f t="shared" ref="A6:A27" si="1">AM6&amp;AN6&amp;AO6&amp;AP6&amp;AQ6&amp;AR6&amp;AS6&amp;AT6&amp;AU6&amp;AV6&amp;AW6</f>
        <v xml:space="preserve"> { "type": "Feature", "properties": { "id": "floatingRectangle", "type": "rectangle" },"geometry": {"type": "Polygon","coordinates": [[[138.569577687378,35.6684237887968],[138.569577687378,35.6686035887968],[138.56933787725,35.6686035887968],[138.56933787725,35.6684237887968],[138.569577687378,35.6684237887968]]]}, "extrudedHeight": 40},</v>
      </c>
      <c r="AA6">
        <f>入力フォーム!AC6</f>
        <v>35.668423788796794</v>
      </c>
      <c r="AB6">
        <f>入力フォーム!AD6</f>
        <v>138.569577687378</v>
      </c>
      <c r="AC6">
        <f>入力フォーム!AE6</f>
        <v>35.668603588796792</v>
      </c>
      <c r="AD6">
        <f>入力フォーム!AF6</f>
        <v>138.569577687378</v>
      </c>
      <c r="AE6">
        <f>入力フォーム!AG6</f>
        <v>35.668603588796792</v>
      </c>
      <c r="AF6">
        <f>入力フォーム!AH6</f>
        <v>138.56933787725026</v>
      </c>
      <c r="AG6">
        <f>入力フォーム!AI6</f>
        <v>35.668423788796794</v>
      </c>
      <c r="AH6">
        <f>入力フォーム!AJ6</f>
        <v>138.56933787725026</v>
      </c>
      <c r="AI6" t="str">
        <f t="shared" ref="AI6:AK6" si="2">IF(AH6="","",AI5)</f>
        <v>[</v>
      </c>
      <c r="AJ6" t="str">
        <f t="shared" si="2"/>
        <v>]</v>
      </c>
      <c r="AK6" t="str">
        <f t="shared" si="2"/>
        <v>,</v>
      </c>
      <c r="AM6" t="str">
        <f t="shared" ref="AM6:AM16" si="3">IF(AN6="","",AY$13)</f>
        <v xml:space="preserve"> { "type": "Feature", "properties": { "id": "floatingRectangle", "type": "rectangle" },"geometry": {"type": "Polygon","coordinates": [[</v>
      </c>
      <c r="AN6" t="str">
        <f t="shared" ref="AN6:AN23" si="4">$AI6&amp;AB6&amp;$AK6&amp;AA6&amp;$AJ6&amp;$AK6</f>
        <v>[138.569577687378,35.6684237887968],</v>
      </c>
      <c r="AO6" t="str">
        <f t="shared" ref="AO6:AO23" si="5">$AI6&amp;AD6&amp;$AK6&amp;AC6&amp;$AJ6&amp;$AK6</f>
        <v>[138.569577687378,35.6686035887968],</v>
      </c>
      <c r="AP6" t="str">
        <f t="shared" ref="AP6:AP23" si="6">$AI6&amp;AF6&amp;$AK6&amp;AE6&amp;$AJ6&amp;$AK6</f>
        <v>[138.56933787725,35.6686035887968],</v>
      </c>
      <c r="AQ6" t="str">
        <f t="shared" ref="AQ6:AQ23" si="7">$AI6&amp;AH6&amp;$AK6&amp;AG6&amp;$AJ6&amp;$AK6</f>
        <v>[138.56933787725,35.6684237887968],</v>
      </c>
      <c r="AR6" t="str">
        <f t="shared" ref="AR6:AR23" si="8">$AI6&amp;AB6&amp;$AK6&amp;AA6&amp;$AJ6</f>
        <v>[138.569577687378,35.6684237887968]</v>
      </c>
      <c r="AS6" s="1" t="s">
        <v>61</v>
      </c>
      <c r="AT6" s="1" t="s">
        <v>62</v>
      </c>
      <c r="AU6">
        <f>入力フォーム!H6+入力フォーム!I6</f>
        <v>40</v>
      </c>
      <c r="AV6" t="s">
        <v>70</v>
      </c>
      <c r="AW6" t="str">
        <f t="shared" ref="AW6:AW8" si="9">IF(AV7="","]}",",")</f>
        <v>,</v>
      </c>
      <c r="AY6" t="str">
        <f t="shared" si="0"/>
        <v xml:space="preserve"> { "type": "Feature", "properties": {</v>
      </c>
      <c r="AZ6" s="1" t="s">
        <v>66</v>
      </c>
    </row>
    <row r="7" spans="1:52">
      <c r="A7" s="8" t="str">
        <f t="shared" si="1"/>
        <v xml:space="preserve"> { "type": "Feature", "properties": { "id": "floatingRectangle", "type": "rectangle" },"geometry": {"type": "Polygon","coordinates": [[[138.568378636739,35.6675247887968],[138.568378636739,35.6677944887968],[138.568018914904,35.6677944887968],[138.568018914904,35.6675247887968],[138.568378636739,35.6675247887968]]]}, "extrudedHeight": 60},</v>
      </c>
      <c r="AA7">
        <f>入力フォーム!AC7</f>
        <v>35.667524788796797</v>
      </c>
      <c r="AB7">
        <f>入力フォーム!AD7</f>
        <v>138.56837863673928</v>
      </c>
      <c r="AC7">
        <f>入力フォーム!AE7</f>
        <v>35.667794488796794</v>
      </c>
      <c r="AD7">
        <f>入力フォーム!AF7</f>
        <v>138.56837863673928</v>
      </c>
      <c r="AE7">
        <f>入力フォーム!AG7</f>
        <v>35.667794488796794</v>
      </c>
      <c r="AF7">
        <f>入力フォーム!AH7</f>
        <v>138.56801891490363</v>
      </c>
      <c r="AG7">
        <f>入力フォーム!AI7</f>
        <v>35.667524788796797</v>
      </c>
      <c r="AH7">
        <f>入力フォーム!AJ7</f>
        <v>138.56801891490363</v>
      </c>
      <c r="AI7" t="str">
        <f t="shared" ref="AI7:AK7" si="10">IF(AH7="","",AI6)</f>
        <v>[</v>
      </c>
      <c r="AJ7" t="str">
        <f t="shared" si="10"/>
        <v>]</v>
      </c>
      <c r="AK7" t="str">
        <f t="shared" si="10"/>
        <v>,</v>
      </c>
      <c r="AM7" t="str">
        <f t="shared" si="3"/>
        <v xml:space="preserve"> { "type": "Feature", "properties": { "id": "floatingRectangle", "type": "rectangle" },"geometry": {"type": "Polygon","coordinates": [[</v>
      </c>
      <c r="AN7" t="str">
        <f t="shared" si="4"/>
        <v>[138.568378636739,35.6675247887968],</v>
      </c>
      <c r="AO7" t="str">
        <f t="shared" si="5"/>
        <v>[138.568378636739,35.6677944887968],</v>
      </c>
      <c r="AP7" t="str">
        <f t="shared" si="6"/>
        <v>[138.568018914904,35.6677944887968],</v>
      </c>
      <c r="AQ7" t="str">
        <f t="shared" si="7"/>
        <v>[138.568018914904,35.6675247887968],</v>
      </c>
      <c r="AR7" t="str">
        <f t="shared" si="8"/>
        <v>[138.568378636739,35.6675247887968]</v>
      </c>
      <c r="AS7" s="1" t="s">
        <v>61</v>
      </c>
      <c r="AT7" s="1" t="s">
        <v>62</v>
      </c>
      <c r="AU7">
        <f>入力フォーム!H7+入力フォーム!I7</f>
        <v>60</v>
      </c>
      <c r="AV7" t="s">
        <v>70</v>
      </c>
      <c r="AW7" t="str">
        <f t="shared" si="9"/>
        <v>,</v>
      </c>
      <c r="AY7" t="str">
        <f t="shared" si="0"/>
        <v xml:space="preserve"> { "type": "Feature", "properties": { "id": "floatingRectangle",</v>
      </c>
      <c r="AZ7" s="1" t="s">
        <v>67</v>
      </c>
    </row>
    <row r="8" spans="1:52">
      <c r="A8" s="8" t="str">
        <f t="shared" si="1"/>
        <v xml:space="preserve"> { "type": "Feature", "properties": { "id": "floatingRectangle", "type": "rectangle" },"geometry": {"type": "Polygon","coordinates": [[[138.567179586101,35.6693227887968],[138.567179586101,35.6696823887968],[138.566699948127,35.6696823887968],[138.566699948127,35.6693227887968],[138.567179586101,35.6693227887968]]]}, "extrudedHeight": 80}]}</v>
      </c>
      <c r="AA8">
        <f>入力フォーム!AC8</f>
        <v>35.669322788796798</v>
      </c>
      <c r="AB8">
        <f>入力フォーム!AD8</f>
        <v>138.56717958610056</v>
      </c>
      <c r="AC8">
        <f>入力フォーム!AE8</f>
        <v>35.669682388796801</v>
      </c>
      <c r="AD8">
        <f>入力フォーム!AF8</f>
        <v>138.56717958610056</v>
      </c>
      <c r="AE8">
        <f>入力フォーム!AG8</f>
        <v>35.669682388796801</v>
      </c>
      <c r="AF8">
        <f>入力フォーム!AH8</f>
        <v>138.56669994812711</v>
      </c>
      <c r="AG8">
        <f>入力フォーム!AI8</f>
        <v>35.669322788796798</v>
      </c>
      <c r="AH8">
        <f>入力フォーム!AJ8</f>
        <v>138.56669994812711</v>
      </c>
      <c r="AI8" t="str">
        <f t="shared" ref="AI8:AK8" si="11">IF(AH8="","",AI7)</f>
        <v>[</v>
      </c>
      <c r="AJ8" t="str">
        <f t="shared" si="11"/>
        <v>]</v>
      </c>
      <c r="AK8" t="str">
        <f t="shared" si="11"/>
        <v>,</v>
      </c>
      <c r="AM8" t="str">
        <f t="shared" si="3"/>
        <v xml:space="preserve"> { "type": "Feature", "properties": { "id": "floatingRectangle", "type": "rectangle" },"geometry": {"type": "Polygon","coordinates": [[</v>
      </c>
      <c r="AN8" t="str">
        <f t="shared" si="4"/>
        <v>[138.567179586101,35.6693227887968],</v>
      </c>
      <c r="AO8" t="str">
        <f t="shared" si="5"/>
        <v>[138.567179586101,35.6696823887968],</v>
      </c>
      <c r="AP8" t="str">
        <f t="shared" si="6"/>
        <v>[138.566699948127,35.6696823887968],</v>
      </c>
      <c r="AQ8" t="str">
        <f t="shared" si="7"/>
        <v>[138.566699948127,35.6693227887968],</v>
      </c>
      <c r="AR8" t="str">
        <f t="shared" si="8"/>
        <v>[138.567179586101,35.6693227887968]</v>
      </c>
      <c r="AS8" s="1" t="s">
        <v>61</v>
      </c>
      <c r="AT8" s="1" t="s">
        <v>62</v>
      </c>
      <c r="AU8">
        <f>入力フォーム!H8+入力フォーム!I8</f>
        <v>80</v>
      </c>
      <c r="AV8" t="s">
        <v>70</v>
      </c>
      <c r="AW8" t="str">
        <f t="shared" si="9"/>
        <v>]}</v>
      </c>
      <c r="AY8" t="str">
        <f t="shared" si="0"/>
        <v xml:space="preserve"> { "type": "Feature", "properties": { "id": "floatingRectangle", "type": "rectangle"</v>
      </c>
      <c r="AZ8" s="1" t="s">
        <v>68</v>
      </c>
    </row>
    <row r="9" spans="1:52">
      <c r="A9" s="8" t="str">
        <f t="shared" si="1"/>
        <v/>
      </c>
      <c r="AA9" t="str">
        <f>入力フォーム!AC9</f>
        <v/>
      </c>
      <c r="AB9" t="str">
        <f>入力フォーム!AD9</f>
        <v/>
      </c>
      <c r="AC9" t="str">
        <f>入力フォーム!AE9</f>
        <v/>
      </c>
      <c r="AD9" t="str">
        <f>入力フォーム!AF9</f>
        <v/>
      </c>
      <c r="AE9" t="str">
        <f>入力フォーム!AG9</f>
        <v/>
      </c>
      <c r="AF9" t="str">
        <f>入力フォーム!AH9</f>
        <v/>
      </c>
      <c r="AG9" t="str">
        <f>入力フォーム!AI9</f>
        <v/>
      </c>
      <c r="AH9" t="str">
        <f>入力フォーム!AJ9</f>
        <v/>
      </c>
      <c r="AI9" t="str">
        <f t="shared" ref="AI9:AK9" si="12">IF(AH9="","",AI8)</f>
        <v/>
      </c>
      <c r="AJ9" t="str">
        <f t="shared" si="12"/>
        <v/>
      </c>
      <c r="AK9" t="str">
        <f t="shared" si="12"/>
        <v/>
      </c>
      <c r="AM9" t="str">
        <f t="shared" si="3"/>
        <v/>
      </c>
      <c r="AN9" t="str">
        <f t="shared" si="4"/>
        <v/>
      </c>
      <c r="AO9" t="str">
        <f t="shared" si="5"/>
        <v/>
      </c>
      <c r="AP9" t="str">
        <f t="shared" si="6"/>
        <v/>
      </c>
      <c r="AQ9" t="str">
        <f t="shared" si="7"/>
        <v/>
      </c>
      <c r="AR9" t="str">
        <f t="shared" si="8"/>
        <v/>
      </c>
      <c r="AS9" s="1"/>
      <c r="AY9" t="str">
        <f t="shared" si="0"/>
        <v xml:space="preserve"> { "type": "Feature", "properties": { "id": "floatingRectangle", "type": "rectangle" },</v>
      </c>
      <c r="AZ9" s="1" t="s">
        <v>72</v>
      </c>
    </row>
    <row r="10" spans="1:52">
      <c r="A10" s="8" t="str">
        <f t="shared" si="1"/>
        <v/>
      </c>
      <c r="AA10" t="str">
        <f>入力フォーム!AC10</f>
        <v/>
      </c>
      <c r="AB10" t="str">
        <f>入力フォーム!AD10</f>
        <v/>
      </c>
      <c r="AC10" t="str">
        <f>入力フォーム!AE10</f>
        <v/>
      </c>
      <c r="AD10" t="str">
        <f>入力フォーム!AF10</f>
        <v/>
      </c>
      <c r="AE10" t="str">
        <f>入力フォーム!AG10</f>
        <v/>
      </c>
      <c r="AF10" t="str">
        <f>入力フォーム!AH10</f>
        <v/>
      </c>
      <c r="AG10" t="str">
        <f>入力フォーム!AI10</f>
        <v/>
      </c>
      <c r="AH10" t="str">
        <f>入力フォーム!AJ10</f>
        <v/>
      </c>
      <c r="AI10" t="str">
        <f t="shared" ref="AI10:AK10" si="13">IF(AH10="","",AI9)</f>
        <v/>
      </c>
      <c r="AJ10" t="str">
        <f t="shared" si="13"/>
        <v/>
      </c>
      <c r="AK10" t="str">
        <f t="shared" si="13"/>
        <v/>
      </c>
      <c r="AM10" t="str">
        <f t="shared" si="3"/>
        <v/>
      </c>
      <c r="AN10" t="str">
        <f t="shared" si="4"/>
        <v/>
      </c>
      <c r="AO10" t="str">
        <f t="shared" si="5"/>
        <v/>
      </c>
      <c r="AP10" t="str">
        <f t="shared" si="6"/>
        <v/>
      </c>
      <c r="AQ10" t="str">
        <f t="shared" si="7"/>
        <v/>
      </c>
      <c r="AR10" t="str">
        <f t="shared" si="8"/>
        <v/>
      </c>
      <c r="AS10" s="1"/>
      <c r="AY10" t="str">
        <f t="shared" si="0"/>
        <v xml:space="preserve"> { "type": "Feature", "properties": { "id": "floatingRectangle", "type": "rectangle" },"geometry": {</v>
      </c>
      <c r="AZ10" s="1" t="s">
        <v>73</v>
      </c>
    </row>
    <row r="11" spans="1:52">
      <c r="A11" s="8" t="str">
        <f t="shared" si="1"/>
        <v/>
      </c>
      <c r="AA11" t="str">
        <f>入力フォーム!AC11</f>
        <v/>
      </c>
      <c r="AB11" t="str">
        <f>入力フォーム!AD11</f>
        <v/>
      </c>
      <c r="AC11" t="str">
        <f>入力フォーム!AE11</f>
        <v/>
      </c>
      <c r="AD11" t="str">
        <f>入力フォーム!AF11</f>
        <v/>
      </c>
      <c r="AE11" t="str">
        <f>入力フォーム!AG11</f>
        <v/>
      </c>
      <c r="AF11" t="str">
        <f>入力フォーム!AH11</f>
        <v/>
      </c>
      <c r="AG11" t="str">
        <f>入力フォーム!AI11</f>
        <v/>
      </c>
      <c r="AH11" t="str">
        <f>入力フォーム!AJ11</f>
        <v/>
      </c>
      <c r="AI11" t="str">
        <f t="shared" ref="AI11:AK11" si="14">IF(AH11="","",AI10)</f>
        <v/>
      </c>
      <c r="AJ11" t="str">
        <f t="shared" si="14"/>
        <v/>
      </c>
      <c r="AK11" t="str">
        <f t="shared" si="14"/>
        <v/>
      </c>
      <c r="AM11" t="str">
        <f t="shared" si="3"/>
        <v/>
      </c>
      <c r="AN11" t="str">
        <f t="shared" si="4"/>
        <v/>
      </c>
      <c r="AO11" t="str">
        <f t="shared" si="5"/>
        <v/>
      </c>
      <c r="AP11" t="str">
        <f t="shared" si="6"/>
        <v/>
      </c>
      <c r="AQ11" t="str">
        <f t="shared" si="7"/>
        <v/>
      </c>
      <c r="AR11" t="str">
        <f t="shared" si="8"/>
        <v/>
      </c>
      <c r="AS11" s="1"/>
      <c r="AY11" t="str">
        <f t="shared" si="0"/>
        <v xml:space="preserve"> { "type": "Feature", "properties": { "id": "floatingRectangle", "type": "rectangle" },"geometry": {"type": "Polygon",</v>
      </c>
      <c r="AZ11" s="1" t="s">
        <v>74</v>
      </c>
    </row>
    <row r="12" spans="1:52">
      <c r="A12" s="8" t="str">
        <f t="shared" si="1"/>
        <v/>
      </c>
      <c r="AA12" t="str">
        <f>入力フォーム!AC12</f>
        <v/>
      </c>
      <c r="AB12" t="str">
        <f>入力フォーム!AD12</f>
        <v/>
      </c>
      <c r="AC12" t="str">
        <f>入力フォーム!AE12</f>
        <v/>
      </c>
      <c r="AD12" t="str">
        <f>入力フォーム!AF12</f>
        <v/>
      </c>
      <c r="AE12" t="str">
        <f>入力フォーム!AG12</f>
        <v/>
      </c>
      <c r="AF12" t="str">
        <f>入力フォーム!AH12</f>
        <v/>
      </c>
      <c r="AG12" t="str">
        <f>入力フォーム!AI12</f>
        <v/>
      </c>
      <c r="AH12" t="str">
        <f>入力フォーム!AJ12</f>
        <v/>
      </c>
      <c r="AI12" t="str">
        <f t="shared" ref="AI12:AK12" si="15">IF(AH12="","",AI11)</f>
        <v/>
      </c>
      <c r="AJ12" t="str">
        <f t="shared" si="15"/>
        <v/>
      </c>
      <c r="AK12" t="str">
        <f t="shared" si="15"/>
        <v/>
      </c>
      <c r="AM12" t="str">
        <f t="shared" si="3"/>
        <v/>
      </c>
      <c r="AN12" t="str">
        <f t="shared" si="4"/>
        <v/>
      </c>
      <c r="AO12" t="str">
        <f t="shared" si="5"/>
        <v/>
      </c>
      <c r="AP12" t="str">
        <f t="shared" si="6"/>
        <v/>
      </c>
      <c r="AQ12" t="str">
        <f t="shared" si="7"/>
        <v/>
      </c>
      <c r="AR12" t="str">
        <f t="shared" si="8"/>
        <v/>
      </c>
      <c r="AY12" t="str">
        <f t="shared" si="0"/>
        <v xml:space="preserve"> { "type": "Feature", "properties": { "id": "floatingRectangle", "type": "rectangle" },"geometry": {"type": "Polygon","coordinates": [</v>
      </c>
      <c r="AZ12" s="1" t="s">
        <v>69</v>
      </c>
    </row>
    <row r="13" spans="1:52">
      <c r="A13" s="8" t="str">
        <f t="shared" si="1"/>
        <v/>
      </c>
      <c r="AA13" t="str">
        <f>入力フォーム!AC13</f>
        <v/>
      </c>
      <c r="AB13" t="str">
        <f>入力フォーム!AD13</f>
        <v/>
      </c>
      <c r="AC13" t="str">
        <f>入力フォーム!AE13</f>
        <v/>
      </c>
      <c r="AD13" t="str">
        <f>入力フォーム!AF13</f>
        <v/>
      </c>
      <c r="AE13" t="str">
        <f>入力フォーム!AG13</f>
        <v/>
      </c>
      <c r="AF13" t="str">
        <f>入力フォーム!AH13</f>
        <v/>
      </c>
      <c r="AG13" t="str">
        <f>入力フォーム!AI13</f>
        <v/>
      </c>
      <c r="AH13" t="str">
        <f>入力フォーム!AJ13</f>
        <v/>
      </c>
      <c r="AI13" t="str">
        <f t="shared" ref="AI13:AK13" si="16">IF(AH13="","",AI12)</f>
        <v/>
      </c>
      <c r="AJ13" t="str">
        <f t="shared" si="16"/>
        <v/>
      </c>
      <c r="AK13" t="str">
        <f t="shared" si="16"/>
        <v/>
      </c>
      <c r="AM13" t="str">
        <f t="shared" si="3"/>
        <v/>
      </c>
      <c r="AN13" t="str">
        <f t="shared" si="4"/>
        <v/>
      </c>
      <c r="AO13" t="str">
        <f t="shared" si="5"/>
        <v/>
      </c>
      <c r="AP13" t="str">
        <f t="shared" si="6"/>
        <v/>
      </c>
      <c r="AQ13" t="str">
        <f t="shared" si="7"/>
        <v/>
      </c>
      <c r="AR13" t="str">
        <f t="shared" si="8"/>
        <v/>
      </c>
      <c r="AY13" t="str">
        <f t="shared" si="0"/>
        <v xml:space="preserve"> { "type": "Feature", "properties": { "id": "floatingRectangle", "type": "rectangle" },"geometry": {"type": "Polygon","coordinates": [[</v>
      </c>
      <c r="AZ13" s="1" t="s">
        <v>58</v>
      </c>
    </row>
    <row r="14" spans="1:52">
      <c r="A14" s="8" t="str">
        <f>AM14&amp;AN14&amp;AO14&amp;AP14&amp;AQ14&amp;AR14&amp;AS14&amp;AT14&amp;AU14&amp;AV14&amp;AW14</f>
        <v/>
      </c>
      <c r="M14" s="1"/>
      <c r="AA14" t="str">
        <f>入力フォーム!AC14</f>
        <v/>
      </c>
      <c r="AB14" t="str">
        <f>入力フォーム!AD14</f>
        <v/>
      </c>
      <c r="AC14" t="str">
        <f>入力フォーム!AE14</f>
        <v/>
      </c>
      <c r="AD14" t="str">
        <f>入力フォーム!AF14</f>
        <v/>
      </c>
      <c r="AE14" t="str">
        <f>入力フォーム!AG14</f>
        <v/>
      </c>
      <c r="AF14" t="str">
        <f>入力フォーム!AH14</f>
        <v/>
      </c>
      <c r="AG14" t="str">
        <f>入力フォーム!AI14</f>
        <v/>
      </c>
      <c r="AH14" t="str">
        <f>入力フォーム!AJ14</f>
        <v/>
      </c>
      <c r="AI14" t="str">
        <f t="shared" ref="AI14:AK14" si="17">IF(AH14="","",AI13)</f>
        <v/>
      </c>
      <c r="AJ14" t="str">
        <f t="shared" si="17"/>
        <v/>
      </c>
      <c r="AK14" t="str">
        <f t="shared" si="17"/>
        <v/>
      </c>
      <c r="AM14" t="str">
        <f t="shared" si="3"/>
        <v/>
      </c>
      <c r="AN14" t="str">
        <f t="shared" si="4"/>
        <v/>
      </c>
      <c r="AO14" t="str">
        <f t="shared" si="5"/>
        <v/>
      </c>
      <c r="AP14" t="str">
        <f t="shared" si="6"/>
        <v/>
      </c>
      <c r="AQ14" t="str">
        <f t="shared" si="7"/>
        <v/>
      </c>
      <c r="AR14" t="str">
        <f t="shared" si="8"/>
        <v/>
      </c>
    </row>
    <row r="15" spans="1:52">
      <c r="A15" s="8" t="str">
        <f t="shared" si="1"/>
        <v/>
      </c>
      <c r="M15" s="1"/>
      <c r="AA15" t="str">
        <f>入力フォーム!AC15</f>
        <v/>
      </c>
      <c r="AB15" t="str">
        <f>入力フォーム!AD15</f>
        <v/>
      </c>
      <c r="AC15" t="str">
        <f>入力フォーム!AE15</f>
        <v/>
      </c>
      <c r="AD15" t="str">
        <f>入力フォーム!AF15</f>
        <v/>
      </c>
      <c r="AE15" t="str">
        <f>入力フォーム!AG15</f>
        <v/>
      </c>
      <c r="AF15" t="str">
        <f>入力フォーム!AH15</f>
        <v/>
      </c>
      <c r="AG15" t="str">
        <f>入力フォーム!AI15</f>
        <v/>
      </c>
      <c r="AH15" t="str">
        <f>入力フォーム!AJ15</f>
        <v/>
      </c>
      <c r="AI15" t="str">
        <f t="shared" ref="AI15:AK15" si="18">IF(AH15="","",AI14)</f>
        <v/>
      </c>
      <c r="AJ15" t="str">
        <f t="shared" si="18"/>
        <v/>
      </c>
      <c r="AK15" t="str">
        <f t="shared" si="18"/>
        <v/>
      </c>
      <c r="AM15" t="str">
        <f>IF(AN15="","",AY$13)</f>
        <v/>
      </c>
      <c r="AN15" t="str">
        <f t="shared" si="4"/>
        <v/>
      </c>
      <c r="AO15" t="str">
        <f t="shared" si="5"/>
        <v/>
      </c>
      <c r="AP15" t="str">
        <f t="shared" si="6"/>
        <v/>
      </c>
      <c r="AQ15" t="str">
        <f t="shared" si="7"/>
        <v/>
      </c>
      <c r="AR15" t="str">
        <f t="shared" si="8"/>
        <v/>
      </c>
    </row>
    <row r="16" spans="1:52">
      <c r="A16" s="8" t="str">
        <f t="shared" si="1"/>
        <v/>
      </c>
      <c r="M16" s="1"/>
      <c r="AA16" t="str">
        <f>入力フォーム!AC16</f>
        <v/>
      </c>
      <c r="AB16" t="str">
        <f>入力フォーム!AD16</f>
        <v/>
      </c>
      <c r="AC16" t="str">
        <f>入力フォーム!AE16</f>
        <v/>
      </c>
      <c r="AD16" t="str">
        <f>入力フォーム!AF16</f>
        <v/>
      </c>
      <c r="AE16" t="str">
        <f>入力フォーム!AG16</f>
        <v/>
      </c>
      <c r="AF16" t="str">
        <f>入力フォーム!AH16</f>
        <v/>
      </c>
      <c r="AG16" t="str">
        <f>入力フォーム!AI16</f>
        <v/>
      </c>
      <c r="AH16" t="str">
        <f>入力フォーム!AJ16</f>
        <v/>
      </c>
      <c r="AI16" t="str">
        <f t="shared" ref="AI16:AK16" si="19">IF(AH16="","",AI15)</f>
        <v/>
      </c>
      <c r="AJ16" t="str">
        <f t="shared" si="19"/>
        <v/>
      </c>
      <c r="AK16" t="str">
        <f t="shared" si="19"/>
        <v/>
      </c>
      <c r="AM16" t="str">
        <f t="shared" si="3"/>
        <v/>
      </c>
      <c r="AN16" t="str">
        <f t="shared" si="4"/>
        <v/>
      </c>
      <c r="AO16" t="str">
        <f t="shared" si="5"/>
        <v/>
      </c>
      <c r="AP16" t="str">
        <f t="shared" si="6"/>
        <v/>
      </c>
      <c r="AQ16" t="str">
        <f t="shared" si="7"/>
        <v/>
      </c>
      <c r="AR16" t="str">
        <f t="shared" si="8"/>
        <v/>
      </c>
    </row>
    <row r="17" spans="1:44">
      <c r="A17" s="8" t="str">
        <f t="shared" si="1"/>
        <v/>
      </c>
      <c r="M17" s="1"/>
      <c r="AA17" t="str">
        <f>入力フォーム!AC17</f>
        <v/>
      </c>
      <c r="AB17" t="str">
        <f>入力フォーム!AD17</f>
        <v/>
      </c>
      <c r="AC17" t="str">
        <f>入力フォーム!AE17</f>
        <v/>
      </c>
      <c r="AD17" t="str">
        <f>入力フォーム!AF17</f>
        <v/>
      </c>
      <c r="AE17" t="str">
        <f>入力フォーム!AG17</f>
        <v/>
      </c>
      <c r="AF17" t="str">
        <f>入力フォーム!AH17</f>
        <v/>
      </c>
      <c r="AG17" t="str">
        <f>入力フォーム!AI17</f>
        <v/>
      </c>
      <c r="AH17" t="str">
        <f>入力フォーム!AJ17</f>
        <v/>
      </c>
      <c r="AI17" t="str">
        <f t="shared" ref="AI17:AK17" si="20">IF(AH17="","",AI16)</f>
        <v/>
      </c>
      <c r="AJ17" t="str">
        <f t="shared" si="20"/>
        <v/>
      </c>
      <c r="AK17" t="str">
        <f t="shared" si="20"/>
        <v/>
      </c>
      <c r="AN17" t="str">
        <f t="shared" si="4"/>
        <v/>
      </c>
      <c r="AO17" t="str">
        <f t="shared" si="5"/>
        <v/>
      </c>
      <c r="AP17" t="str">
        <f t="shared" si="6"/>
        <v/>
      </c>
      <c r="AQ17" t="str">
        <f t="shared" si="7"/>
        <v/>
      </c>
      <c r="AR17" t="str">
        <f t="shared" si="8"/>
        <v/>
      </c>
    </row>
    <row r="18" spans="1:44">
      <c r="A18" s="8" t="str">
        <f t="shared" si="1"/>
        <v/>
      </c>
      <c r="M18" s="1"/>
      <c r="AA18" t="str">
        <f>入力フォーム!AC18</f>
        <v/>
      </c>
      <c r="AB18" t="str">
        <f>入力フォーム!AD18</f>
        <v/>
      </c>
      <c r="AC18" t="str">
        <f>入力フォーム!AE18</f>
        <v/>
      </c>
      <c r="AD18" t="str">
        <f>入力フォーム!AF18</f>
        <v/>
      </c>
      <c r="AE18" t="str">
        <f>入力フォーム!AG18</f>
        <v/>
      </c>
      <c r="AF18" t="str">
        <f>入力フォーム!AH18</f>
        <v/>
      </c>
      <c r="AG18" t="str">
        <f>入力フォーム!AI18</f>
        <v/>
      </c>
      <c r="AH18" t="str">
        <f>入力フォーム!AJ18</f>
        <v/>
      </c>
      <c r="AI18" t="str">
        <f t="shared" ref="AI18:AK18" si="21">IF(AH18="","",AI17)</f>
        <v/>
      </c>
      <c r="AJ18" t="str">
        <f t="shared" si="21"/>
        <v/>
      </c>
      <c r="AK18" t="str">
        <f t="shared" si="21"/>
        <v/>
      </c>
      <c r="AN18" t="str">
        <f t="shared" si="4"/>
        <v/>
      </c>
      <c r="AO18" t="str">
        <f t="shared" si="5"/>
        <v/>
      </c>
      <c r="AP18" t="str">
        <f t="shared" si="6"/>
        <v/>
      </c>
      <c r="AQ18" t="str">
        <f t="shared" si="7"/>
        <v/>
      </c>
      <c r="AR18" t="str">
        <f t="shared" si="8"/>
        <v/>
      </c>
    </row>
    <row r="19" spans="1:44">
      <c r="A19" s="8" t="str">
        <f t="shared" si="1"/>
        <v/>
      </c>
      <c r="M19" s="1"/>
      <c r="AA19" t="str">
        <f>入力フォーム!AC19</f>
        <v/>
      </c>
      <c r="AB19" t="str">
        <f>入力フォーム!AD19</f>
        <v/>
      </c>
      <c r="AC19" t="str">
        <f>入力フォーム!AE19</f>
        <v/>
      </c>
      <c r="AD19" t="str">
        <f>入力フォーム!AF19</f>
        <v/>
      </c>
      <c r="AE19" t="str">
        <f>入力フォーム!AG19</f>
        <v/>
      </c>
      <c r="AF19" t="str">
        <f>入力フォーム!AH19</f>
        <v/>
      </c>
      <c r="AG19" t="str">
        <f>入力フォーム!AI19</f>
        <v/>
      </c>
      <c r="AH19" t="str">
        <f>入力フォーム!AJ19</f>
        <v/>
      </c>
      <c r="AI19" t="str">
        <f t="shared" ref="AI19:AK19" si="22">IF(AH19="","",AI18)</f>
        <v/>
      </c>
      <c r="AJ19" t="str">
        <f t="shared" si="22"/>
        <v/>
      </c>
      <c r="AK19" t="str">
        <f t="shared" si="22"/>
        <v/>
      </c>
      <c r="AN19" t="str">
        <f t="shared" si="4"/>
        <v/>
      </c>
      <c r="AO19" t="str">
        <f t="shared" si="5"/>
        <v/>
      </c>
      <c r="AP19" t="str">
        <f t="shared" si="6"/>
        <v/>
      </c>
      <c r="AQ19" t="str">
        <f t="shared" si="7"/>
        <v/>
      </c>
      <c r="AR19" t="str">
        <f t="shared" si="8"/>
        <v/>
      </c>
    </row>
    <row r="20" spans="1:44">
      <c r="A20" s="8" t="str">
        <f t="shared" si="1"/>
        <v/>
      </c>
      <c r="M20" s="1"/>
      <c r="AA20" t="str">
        <f>入力フォーム!AC20</f>
        <v/>
      </c>
      <c r="AB20" t="str">
        <f>入力フォーム!AD20</f>
        <v/>
      </c>
      <c r="AC20" t="str">
        <f>入力フォーム!AE20</f>
        <v/>
      </c>
      <c r="AD20" t="str">
        <f>入力フォーム!AF20</f>
        <v/>
      </c>
      <c r="AE20" t="str">
        <f>入力フォーム!AG20</f>
        <v/>
      </c>
      <c r="AF20" t="str">
        <f>入力フォーム!AH20</f>
        <v/>
      </c>
      <c r="AG20" t="str">
        <f>入力フォーム!AI20</f>
        <v/>
      </c>
      <c r="AH20" t="str">
        <f>入力フォーム!AJ20</f>
        <v/>
      </c>
      <c r="AI20" t="str">
        <f t="shared" ref="AI20:AK20" si="23">IF(AH20="","",AI19)</f>
        <v/>
      </c>
      <c r="AJ20" t="str">
        <f t="shared" si="23"/>
        <v/>
      </c>
      <c r="AK20" t="str">
        <f t="shared" si="23"/>
        <v/>
      </c>
      <c r="AN20" t="str">
        <f t="shared" si="4"/>
        <v/>
      </c>
      <c r="AO20" t="str">
        <f t="shared" si="5"/>
        <v/>
      </c>
      <c r="AP20" t="str">
        <f t="shared" si="6"/>
        <v/>
      </c>
      <c r="AQ20" t="str">
        <f t="shared" si="7"/>
        <v/>
      </c>
      <c r="AR20" t="str">
        <f t="shared" si="8"/>
        <v/>
      </c>
    </row>
    <row r="21" spans="1:44">
      <c r="A21" s="8" t="str">
        <f t="shared" si="1"/>
        <v/>
      </c>
      <c r="M21" s="1"/>
      <c r="AA21" t="str">
        <f>入力フォーム!AC21</f>
        <v/>
      </c>
      <c r="AB21" t="str">
        <f>入力フォーム!AD21</f>
        <v/>
      </c>
      <c r="AC21" t="str">
        <f>入力フォーム!AE21</f>
        <v/>
      </c>
      <c r="AD21" t="str">
        <f>入力フォーム!AF21</f>
        <v/>
      </c>
      <c r="AE21" t="str">
        <f>入力フォーム!AG21</f>
        <v/>
      </c>
      <c r="AF21" t="str">
        <f>入力フォーム!AH21</f>
        <v/>
      </c>
      <c r="AG21" t="str">
        <f>入力フォーム!AI21</f>
        <v/>
      </c>
      <c r="AH21" t="str">
        <f>入力フォーム!AJ21</f>
        <v/>
      </c>
      <c r="AI21" t="str">
        <f t="shared" ref="AI21:AK21" si="24">IF(AH21="","",AI20)</f>
        <v/>
      </c>
      <c r="AJ21" t="str">
        <f t="shared" si="24"/>
        <v/>
      </c>
      <c r="AK21" t="str">
        <f t="shared" si="24"/>
        <v/>
      </c>
      <c r="AN21" t="str">
        <f t="shared" si="4"/>
        <v/>
      </c>
      <c r="AO21" t="str">
        <f t="shared" si="5"/>
        <v/>
      </c>
      <c r="AP21" t="str">
        <f t="shared" si="6"/>
        <v/>
      </c>
      <c r="AQ21" t="str">
        <f t="shared" si="7"/>
        <v/>
      </c>
      <c r="AR21" t="str">
        <f t="shared" si="8"/>
        <v/>
      </c>
    </row>
    <row r="22" spans="1:44">
      <c r="A22" s="8" t="str">
        <f>AM22&amp;AN22&amp;AO22&amp;AP22&amp;AQ22&amp;AR22&amp;AS22&amp;AT22&amp;AU22&amp;AV22&amp;AW22</f>
        <v/>
      </c>
      <c r="M22" s="1"/>
      <c r="AA22" t="str">
        <f>入力フォーム!AC22</f>
        <v/>
      </c>
      <c r="AB22" t="str">
        <f>入力フォーム!AD22</f>
        <v/>
      </c>
      <c r="AC22" t="str">
        <f>入力フォーム!AE22</f>
        <v/>
      </c>
      <c r="AD22" t="str">
        <f>入力フォーム!AF22</f>
        <v/>
      </c>
      <c r="AE22" t="str">
        <f>入力フォーム!AG22</f>
        <v/>
      </c>
      <c r="AF22" t="str">
        <f>入力フォーム!AH22</f>
        <v/>
      </c>
      <c r="AG22" t="str">
        <f>入力フォーム!AI22</f>
        <v/>
      </c>
      <c r="AH22" t="str">
        <f>入力フォーム!AJ22</f>
        <v/>
      </c>
      <c r="AI22" t="str">
        <f t="shared" ref="AI22:AK22" si="25">IF(AH22="","",AI21)</f>
        <v/>
      </c>
      <c r="AJ22" t="str">
        <f t="shared" si="25"/>
        <v/>
      </c>
      <c r="AK22" t="str">
        <f t="shared" si="25"/>
        <v/>
      </c>
      <c r="AN22" t="str">
        <f t="shared" si="4"/>
        <v/>
      </c>
      <c r="AO22" t="str">
        <f t="shared" si="5"/>
        <v/>
      </c>
      <c r="AP22" t="str">
        <f t="shared" si="6"/>
        <v/>
      </c>
      <c r="AQ22" t="str">
        <f t="shared" si="7"/>
        <v/>
      </c>
      <c r="AR22" t="str">
        <f t="shared" si="8"/>
        <v/>
      </c>
    </row>
    <row r="23" spans="1:44">
      <c r="A23" s="8" t="str">
        <f t="shared" si="1"/>
        <v/>
      </c>
      <c r="M23" s="1"/>
      <c r="AA23" t="str">
        <f>入力フォーム!AC23</f>
        <v/>
      </c>
      <c r="AB23" t="str">
        <f>入力フォーム!AD23</f>
        <v/>
      </c>
      <c r="AC23" t="str">
        <f>入力フォーム!AE23</f>
        <v/>
      </c>
      <c r="AD23" t="str">
        <f>入力フォーム!AF23</f>
        <v/>
      </c>
      <c r="AE23" t="str">
        <f>入力フォーム!AG23</f>
        <v/>
      </c>
      <c r="AF23" t="str">
        <f>入力フォーム!AH23</f>
        <v/>
      </c>
      <c r="AG23" t="str">
        <f>入力フォーム!AI23</f>
        <v/>
      </c>
      <c r="AH23" t="str">
        <f>入力フォーム!AJ23</f>
        <v/>
      </c>
      <c r="AI23" t="str">
        <f t="shared" ref="AI23:AK23" si="26">IF(AH23="","",AI22)</f>
        <v/>
      </c>
      <c r="AJ23" t="str">
        <f t="shared" si="26"/>
        <v/>
      </c>
      <c r="AK23" t="str">
        <f t="shared" si="26"/>
        <v/>
      </c>
      <c r="AN23" t="str">
        <f t="shared" si="4"/>
        <v/>
      </c>
      <c r="AO23" t="str">
        <f t="shared" si="5"/>
        <v/>
      </c>
      <c r="AP23" t="str">
        <f t="shared" si="6"/>
        <v/>
      </c>
      <c r="AQ23" t="str">
        <f t="shared" si="7"/>
        <v/>
      </c>
      <c r="AR23" t="str">
        <f t="shared" si="8"/>
        <v/>
      </c>
    </row>
    <row r="24" spans="1:44">
      <c r="A24" s="8" t="str">
        <f>AM24&amp;AN24&amp;AO24&amp;AP24&amp;AQ24&amp;AR24&amp;AS24&amp;AT24&amp;AU24&amp;AV24&amp;AW24</f>
        <v/>
      </c>
      <c r="M24" s="1"/>
      <c r="AA24" t="str">
        <f>入力フォーム!AC24</f>
        <v/>
      </c>
      <c r="AB24" t="str">
        <f>入力フォーム!AD24</f>
        <v/>
      </c>
      <c r="AC24" t="str">
        <f>入力フォーム!AE24</f>
        <v/>
      </c>
      <c r="AD24" t="str">
        <f>入力フォーム!AF24</f>
        <v/>
      </c>
      <c r="AE24" t="str">
        <f>入力フォーム!AG24</f>
        <v/>
      </c>
      <c r="AF24" t="str">
        <f>入力フォーム!AH24</f>
        <v/>
      </c>
      <c r="AG24" t="str">
        <f>入力フォーム!AI24</f>
        <v/>
      </c>
      <c r="AH24" t="str">
        <f>入力フォーム!AJ24</f>
        <v/>
      </c>
      <c r="AI24" t="str">
        <f t="shared" ref="AI24:AK24" si="27">IF(AH24="","",AI23)</f>
        <v/>
      </c>
      <c r="AJ24" t="str">
        <f t="shared" si="27"/>
        <v/>
      </c>
      <c r="AK24" t="str">
        <f t="shared" si="27"/>
        <v/>
      </c>
    </row>
    <row r="25" spans="1:44">
      <c r="A25" s="8" t="str">
        <f t="shared" si="1"/>
        <v/>
      </c>
      <c r="M25" s="1"/>
    </row>
    <row r="26" spans="1:44">
      <c r="A26" s="8" t="str">
        <f t="shared" si="1"/>
        <v/>
      </c>
    </row>
    <row r="27" spans="1:44">
      <c r="A27" s="8" t="str">
        <f t="shared" si="1"/>
        <v/>
      </c>
    </row>
  </sheetData>
  <sheetProtection algorithmName="SHA-512" hashValue="K5RGrjQA6EMGxwZdCE1j4DDL4zkRVQXFzc6evTWPb8O83V8V2Dm2i+oIymemFhdSO0C2cpZ0ga7lT+6EZD6R2g==" saltValue="g2iSpuC5LusFrXcpolkW4Q==" spinCount="100000" sheet="1" objects="1" scenarios="1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入力フォーム</vt:lpstr>
      <vt:lpstr>CZML</vt:lpstr>
      <vt:lpstr>GeoJSON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live.jp sugiyama</dc:creator>
  <cp:lastModifiedBy>heroyuki sugiyama</cp:lastModifiedBy>
  <dcterms:created xsi:type="dcterms:W3CDTF">2024-06-16T02:34:51Z</dcterms:created>
  <dcterms:modified xsi:type="dcterms:W3CDTF">2024-06-16T08:28:00Z</dcterms:modified>
</cp:coreProperties>
</file>