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é Omar\OneDrive\SW 3\"/>
    </mc:Choice>
  </mc:AlternateContent>
  <bookViews>
    <workbookView xWindow="0" yWindow="0" windowWidth="20490" windowHeight="7755" activeTab="1"/>
  </bookViews>
  <sheets>
    <sheet name="Ponderaciones" sheetId="1" r:id="rId1"/>
    <sheet name="Tarea 1" sheetId="2" r:id="rId2"/>
    <sheet name="Tarea 2" sheetId="3" r:id="rId3"/>
    <sheet name="Tarea 3" sheetId="4" r:id="rId4"/>
    <sheet name="Tarea 4" sheetId="5" r:id="rId5"/>
    <sheet name="Tarea 5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F8" i="1"/>
  <c r="F7" i="1"/>
  <c r="C11" i="5"/>
  <c r="D12" i="6"/>
  <c r="D11" i="2"/>
  <c r="C12" i="4"/>
  <c r="B12" i="4"/>
  <c r="F6" i="1"/>
  <c r="B11" i="2"/>
  <c r="D12" i="4"/>
  <c r="D11" i="5"/>
  <c r="F3" i="3"/>
  <c r="F4" i="3"/>
  <c r="F5" i="3"/>
  <c r="F6" i="3"/>
  <c r="F7" i="3"/>
  <c r="F2" i="3"/>
  <c r="F3" i="2"/>
  <c r="G3" i="2" s="1"/>
  <c r="E3" i="3"/>
  <c r="E4" i="3"/>
  <c r="E5" i="3"/>
  <c r="E6" i="3"/>
  <c r="E7" i="3"/>
  <c r="E2" i="3"/>
  <c r="F4" i="2"/>
  <c r="G4" i="2" s="1"/>
  <c r="F5" i="2"/>
  <c r="F6" i="2"/>
  <c r="G6" i="2" s="1"/>
  <c r="F7" i="2"/>
  <c r="G7" i="2" s="1"/>
  <c r="F8" i="2"/>
  <c r="G8" i="2" s="1"/>
  <c r="D4" i="3"/>
  <c r="D5" i="3"/>
  <c r="D6" i="3"/>
  <c r="D7" i="3"/>
  <c r="D3" i="3"/>
  <c r="D2" i="3"/>
  <c r="B11" i="3" l="1"/>
  <c r="D11" i="3"/>
  <c r="C11" i="3"/>
  <c r="C11" i="2"/>
  <c r="G5" i="2"/>
  <c r="G7" i="1"/>
  <c r="G8" i="1"/>
  <c r="G10" i="1"/>
  <c r="G11" i="1"/>
  <c r="G12" i="1"/>
  <c r="G14" i="1"/>
  <c r="G15" i="1"/>
  <c r="G16" i="1"/>
  <c r="G17" i="1"/>
  <c r="G19" i="1"/>
  <c r="G20" i="1"/>
  <c r="G21" i="1"/>
  <c r="G22" i="1"/>
  <c r="G23" i="1"/>
  <c r="G24" i="1"/>
  <c r="G25" i="1"/>
  <c r="G27" i="1"/>
  <c r="G28" i="1"/>
  <c r="G29" i="1"/>
  <c r="G31" i="1"/>
  <c r="G6" i="1"/>
</calcChain>
</file>

<file path=xl/sharedStrings.xml><?xml version="1.0" encoding="utf-8"?>
<sst xmlns="http://schemas.openxmlformats.org/spreadsheetml/2006/main" count="99" uniqueCount="67">
  <si>
    <t>Caracteristicas</t>
  </si>
  <si>
    <t>SubCaracteristicas</t>
  </si>
  <si>
    <t>Seguridad</t>
  </si>
  <si>
    <t>Ponderación</t>
  </si>
  <si>
    <t>Calificación</t>
  </si>
  <si>
    <t xml:space="preserve">Calificación de la Ponderación Total </t>
  </si>
  <si>
    <t>Efectividad</t>
  </si>
  <si>
    <t>Completar tareas</t>
  </si>
  <si>
    <t>Eficacia al completar tareas</t>
  </si>
  <si>
    <t>Frecuencia de errores</t>
  </si>
  <si>
    <t>Productividad</t>
  </si>
  <si>
    <t>Tiempo de trabajo</t>
  </si>
  <si>
    <t>Proporción de productividad</t>
  </si>
  <si>
    <t>Relación acciones usuario</t>
  </si>
  <si>
    <t>Mitigación de riesgos</t>
  </si>
  <si>
    <t>Disminución problemática</t>
  </si>
  <si>
    <t>Metas cumplidas</t>
  </si>
  <si>
    <t>Frecuencia de problemas</t>
  </si>
  <si>
    <t>Satisfacción</t>
  </si>
  <si>
    <t>Escala de satisfacción</t>
  </si>
  <si>
    <t>Satisfacción caracteristicas</t>
  </si>
  <si>
    <t>Uso correcto de funciones</t>
  </si>
  <si>
    <t>Proporción de quejas</t>
  </si>
  <si>
    <t>Escala de interes</t>
  </si>
  <si>
    <t>Escala de placer</t>
  </si>
  <si>
    <t>Escala de confort</t>
  </si>
  <si>
    <t>Contexto de uso</t>
  </si>
  <si>
    <t>Entornos usables</t>
  </si>
  <si>
    <t>Facilidad de adaptación</t>
  </si>
  <si>
    <t>Grado de adaptación a  usuarios</t>
  </si>
  <si>
    <t>Prueba Heuristica</t>
  </si>
  <si>
    <t>Calificación general</t>
  </si>
  <si>
    <t xml:space="preserve">Nota: La descripción de las caracteristicas, y definición de la forma en que se califica cada una, 
se especifican en el documento Plan de Medición. </t>
  </si>
  <si>
    <t>Ponderación Individual</t>
  </si>
  <si>
    <t>La caracteristica Prueba Heuristica es una medición por si sola,
 por esto existe otro documento llamado Heuristica,
  para evaluar estas y dar el resultado final aquí.</t>
  </si>
  <si>
    <t>Creado Para Evaluar videojuego para enseñar medidas de control del Dengue</t>
  </si>
  <si>
    <t>Las calificaciones se daran en valores de 0-5</t>
  </si>
  <si>
    <t>Usuario</t>
  </si>
  <si>
    <t>Elementos identificados</t>
  </si>
  <si>
    <t>Puntuación juego</t>
  </si>
  <si>
    <t>Puntuación según tarea 2</t>
  </si>
  <si>
    <t>¿Logró pausar?</t>
  </si>
  <si>
    <t>Puntuación</t>
  </si>
  <si>
    <t>Tiempo Sg</t>
  </si>
  <si>
    <t>Puntuacíon</t>
  </si>
  <si>
    <t xml:space="preserve">Puntuación </t>
  </si>
  <si>
    <t>Eficacia</t>
  </si>
  <si>
    <t>Frecuencia
Errores</t>
  </si>
  <si>
    <t>Errores</t>
  </si>
  <si>
    <t>Elementos 
no identificados</t>
  </si>
  <si>
    <t>si</t>
  </si>
  <si>
    <t>no</t>
  </si>
  <si>
    <t>Frecuecia 
errores</t>
  </si>
  <si>
    <t>Errores 
detectados
 al jugar</t>
  </si>
  <si>
    <t>Frecuencia errores</t>
  </si>
  <si>
    <t>Frecuencia
 errores</t>
  </si>
  <si>
    <t>Puntuación
 prueba</t>
  </si>
  <si>
    <t>Frecuencia 
errores</t>
  </si>
  <si>
    <t>¿Por debajo 
de 2 Sg?</t>
  </si>
  <si>
    <t>Suma</t>
  </si>
  <si>
    <t>Promedio</t>
  </si>
  <si>
    <t>Total</t>
  </si>
  <si>
    <t>Cuenta</t>
  </si>
  <si>
    <t>Usuarios completaron</t>
  </si>
  <si>
    <t>Usarios que 
completaron</t>
  </si>
  <si>
    <t>¿Era el
 botón correcto?</t>
  </si>
  <si>
    <t>Frecuencia 
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</si>
</sst>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4" xfId="0" applyBorder="1" applyAlignment="1">
      <alignment vertical="center" wrapText="1"/>
    </xf>
    <xf numFmtId="0" fontId="0" fillId="0" borderId="5" xfId="0" applyBorder="1"/>
    <xf numFmtId="0" fontId="1" fillId="2" borderId="4" xfId="0" applyFont="1" applyFill="1" applyBorder="1" applyAlignment="1">
      <alignment vertical="center" wrapText="1"/>
    </xf>
    <xf numFmtId="0" fontId="1" fillId="2" borderId="1" xfId="0" applyFont="1" applyFill="1" applyBorder="1"/>
    <xf numFmtId="0" fontId="0" fillId="2" borderId="1" xfId="0" applyFill="1" applyBorder="1"/>
    <xf numFmtId="0" fontId="0" fillId="2" borderId="5" xfId="0" applyFill="1" applyBorder="1"/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13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52">
    <dxf>
      <font>
        <strike val="0"/>
        <outline val="0"/>
        <shadow val="0"/>
        <u val="none"/>
        <vertAlign val="baseline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</dxf>
    <dxf>
      <border outline="0">
        <left style="medium">
          <color indexed="64"/>
        </left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'Tarea 1'!$C$2</c:f>
              <c:strCache>
                <c:ptCount val="1"/>
                <c:pt idx="0">
                  <c:v>Elementos identificados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'Tarea 1'!$C$3:$C$8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'Tarea 1'!$D$2</c:f>
              <c:strCache>
                <c:ptCount val="1"/>
                <c:pt idx="0">
                  <c:v>Elementos 
no identificados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'Tarea 1'!$D$3:$D$8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'Tarea 1'!$E$2</c:f>
              <c:strCache>
                <c:ptCount val="1"/>
                <c:pt idx="0">
                  <c:v>Errores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'Tarea 1'!$E$3:$E$8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415314144"/>
        <c:axId val="415313752"/>
      </c:barChart>
      <c:catAx>
        <c:axId val="415314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5313752"/>
        <c:crosses val="autoZero"/>
        <c:auto val="1"/>
        <c:lblAlgn val="ctr"/>
        <c:lblOffset val="100"/>
        <c:noMultiLvlLbl val="0"/>
      </c:catAx>
      <c:valAx>
        <c:axId val="415313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531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Comparativa Puntuacion-Efectividad</a:t>
            </a:r>
          </a:p>
          <a:p>
            <a:pPr>
              <a:defRPr/>
            </a:pPr>
            <a:r>
              <a:rPr lang="es-CO"/>
              <a:t>Frecuencia</a:t>
            </a:r>
            <a:r>
              <a:rPr lang="es-CO" baseline="0"/>
              <a:t> Errores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2'!$D$1</c:f>
              <c:strCache>
                <c:ptCount val="1"/>
                <c:pt idx="0">
                  <c:v>Puntuación según tarea 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'Tarea 2'!$D$2:$D$7</c:f>
              <c:numCache>
                <c:formatCode>General</c:formatCode>
                <c:ptCount val="6"/>
                <c:pt idx="0">
                  <c:v>5</c:v>
                </c:pt>
                <c:pt idx="1">
                  <c:v>3.333333333333333</c:v>
                </c:pt>
                <c:pt idx="2">
                  <c:v>4.6296296296296298</c:v>
                </c:pt>
                <c:pt idx="3">
                  <c:v>4.0740740740740735</c:v>
                </c:pt>
                <c:pt idx="4">
                  <c:v>3.7037037037037033</c:v>
                </c:pt>
                <c:pt idx="5">
                  <c:v>3.5185185185185182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'Tarea 2'!$E$1</c:f>
              <c:strCache>
                <c:ptCount val="1"/>
                <c:pt idx="0">
                  <c:v>Frecuencia errores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'Tarea 2'!$E$2:$E$7</c:f>
              <c:numCache>
                <c:formatCode>General</c:formatCode>
                <c:ptCount val="6"/>
                <c:pt idx="0">
                  <c:v>0</c:v>
                </c:pt>
                <c:pt idx="1">
                  <c:v>3.333333333333333</c:v>
                </c:pt>
                <c:pt idx="2">
                  <c:v>1.6666666666666665</c:v>
                </c:pt>
                <c:pt idx="3">
                  <c:v>1.6666666666666665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'Tarea 2'!$F$1</c:f>
              <c:strCache>
                <c:ptCount val="1"/>
                <c:pt idx="0">
                  <c:v>Efectividad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'Tarea 2'!$F$2:$F$7</c:f>
              <c:numCache>
                <c:formatCode>General</c:formatCode>
                <c:ptCount val="6"/>
                <c:pt idx="0">
                  <c:v>5</c:v>
                </c:pt>
                <c:pt idx="1">
                  <c:v>3.2142857142857144</c:v>
                </c:pt>
                <c:pt idx="2">
                  <c:v>4.4642857142857144</c:v>
                </c:pt>
                <c:pt idx="3">
                  <c:v>3.9285714285714284</c:v>
                </c:pt>
                <c:pt idx="4">
                  <c:v>3.5714285714285716</c:v>
                </c:pt>
                <c:pt idx="5">
                  <c:v>3.3928571428571432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433552"/>
        <c:axId val="356432376"/>
      </c:lineChart>
      <c:catAx>
        <c:axId val="35643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432376"/>
        <c:crosses val="autoZero"/>
        <c:auto val="1"/>
        <c:lblAlgn val="ctr"/>
        <c:lblOffset val="100"/>
        <c:noMultiLvlLbl val="0"/>
      </c:catAx>
      <c:valAx>
        <c:axId val="35643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43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Finalización</a:t>
            </a:r>
            <a:r>
              <a:rPr lang="es-CO" baseline="0"/>
              <a:t>  Tarea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'Tarea 3'!$B$15:$C$15</c:f>
              <c:strCache>
                <c:ptCount val="2"/>
                <c:pt idx="0">
                  <c:v>Usuarios completaron</c:v>
                </c:pt>
                <c:pt idx="1">
                  <c:v>Usarios que 
completaron</c:v>
                </c:pt>
              </c:strCache>
            </c:strRef>
          </c:cat>
          <c:val>
            <c:numRef>
              <c:f>'Tarea 3'!$B$16:$C$16</c:f>
              <c:numCache>
                <c:formatCode>General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738187</xdr:colOff>
      <xdr:row>1</xdr:row>
      <xdr:rowOff>0</xdr:rowOff>
    </xdr:from>
    <xdr:to>
      <xdr:col>13</xdr:col>
      <xdr:colOff>738187</xdr:colOff>
      <xdr:row>12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442912</xdr:colOff>
      <xdr:row>0</xdr:row>
      <xdr:rowOff>0</xdr:rowOff>
    </xdr:from>
    <xdr:to>
      <xdr:col>13</xdr:col>
      <xdr:colOff>442912</xdr:colOff>
      <xdr:row>12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190500</xdr:rowOff>
    </xdr:from>
    <xdr:to>
      <xdr:col>12</xdr:col>
      <xdr:colOff>9525</xdr:colOff>
      <xdr:row>12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B2:G8" totalsRowShown="0" dataDxfId="46" tableBorderDxfId="51">
  <autoFilter ref="B2:G8"/>
  <tableColumns count="6">
    <tableColumn id="1" name="Usuario" dataDxfId="5"/>
    <tableColumn id="2" name="Elementos identificados" dataDxfId="4"/>
    <tableColumn id="3" name="Elementos _x000a_no identificados" dataDxfId="50"/>
    <tableColumn id="4" name="Errores" dataDxfId="49"/>
    <tableColumn id="5" name="Frecuencia_x000a_Errores" dataDxfId="48">
      <calculatedColumnFormula>(5/6)*E3</calculatedColumnFormula>
    </tableColumn>
    <tableColumn id="6" name="Eficacia" dataDxfId="47">
      <calculatedColumnFormula>((C3/6)*5)-F3</calculatedColumnFormula>
    </tableColumn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id="12" name="Tabla12" displayName="Tabla12" ref="B2:D8" totalsRowShown="0" dataDxfId="3">
  <autoFilter ref="B2:D8"/>
  <tableColumns count="3">
    <tableColumn id="1" name="Usuario" dataDxfId="2"/>
    <tableColumn id="2" name="Tiempo Sg" dataDxfId="1"/>
    <tableColumn id="3" name="Errores" dataDxfId="0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id="13" name="Tabla13" displayName="Tabla13" ref="B11:D12" totalsRowShown="0">
  <autoFilter ref="B11:D12"/>
  <tableColumns count="3">
    <tableColumn id="1" name="Puntuación " dataDxfId="17"/>
    <tableColumn id="2" name="Efectividad" dataDxfId="16"/>
    <tableColumn id="3" name="Frecuencia _x000a_Errores">
      <calculatedColumnFormula>(SUM(D3:D8))*5/6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6" name="Tabla6" displayName="Tabla6" ref="B10:D11" totalsRowShown="0">
  <autoFilter ref="B10:D11"/>
  <tableColumns count="3">
    <tableColumn id="1" name="Puntuación_x000a_ prueba" dataDxfId="40">
      <calculatedColumnFormula>(5/36)*SUM(C3:C8)</calculatedColumnFormula>
    </tableColumn>
    <tableColumn id="2" name="Efectividad" dataDxfId="39">
      <calculatedColumnFormula>SUM(G3:G8)/6</calculatedColumnFormula>
    </tableColumn>
    <tableColumn id="3" name="Frecuencia _x000a_errores" dataDxfId="38">
      <calculatedColumnFormula>(1/6)*5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B1:G7" totalsRowShown="0" headerRowDxfId="34" dataDxfId="33" tableBorderDxfId="45">
  <autoFilter ref="B1:G7"/>
  <tableColumns count="6">
    <tableColumn id="1" name="Usuario" dataDxfId="8"/>
    <tableColumn id="2" name="Puntuación juego" dataDxfId="7"/>
    <tableColumn id="3" name="Puntuación según tarea 2" dataDxfId="6"/>
    <tableColumn id="4" name="Frecuencia errores" dataDxfId="37">
      <calculatedColumnFormula>(G2/3)*5</calculatedColumnFormula>
    </tableColumn>
    <tableColumn id="5" name="Efectividad" dataDxfId="36">
      <calculatedColumnFormula>(C2/28)*5</calculatedColumnFormula>
    </tableColumn>
    <tableColumn id="6" name="Errores _x000a_detectados_x000a_ al jugar" dataDxfId="35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5" name="Tabla5" displayName="Tabla5" ref="B10:D11" totalsRowShown="0" dataDxfId="41">
  <autoFilter ref="B10:D11"/>
  <tableColumns count="3">
    <tableColumn id="1" name="Puntuación" dataDxfId="44">
      <calculatedColumnFormula>SUM(D2:D7)/6</calculatedColumnFormula>
    </tableColumn>
    <tableColumn id="2" name="Efectividad" dataDxfId="43">
      <calculatedColumnFormula>SUM(F2:F7)/6</calculatedColumnFormula>
    </tableColumn>
    <tableColumn id="3" name="Frecuencia_x000a_ errores" dataDxfId="42">
      <calculatedColumnFormula>SUM(E2:E7)/6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7" name="Tabla7" displayName="Tabla7" ref="B2:E8" totalsRowShown="0" headerRowDxfId="31" dataDxfId="28" tableBorderDxfId="32">
  <autoFilter ref="B2:E8"/>
  <tableColumns count="4">
    <tableColumn id="1" name="Usuario" dataDxfId="10"/>
    <tableColumn id="2" name="¿Logró pausar?" dataDxfId="9"/>
    <tableColumn id="3" name="¿Por debajo _x000a_de 2 Sg?" dataDxfId="30"/>
    <tableColumn id="4" name="¿Era el_x000a_ botón correcto?" dataDxfId="29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id="8" name="Tabla8" displayName="Tabla8" ref="B11:D12" totalsRowShown="0" dataDxfId="24">
  <autoFilter ref="B11:D12"/>
  <tableColumns count="3">
    <tableColumn id="1" name="Puntuación" dataDxfId="27">
      <calculatedColumnFormula>(5/6)*5</calculatedColumnFormula>
    </tableColumn>
    <tableColumn id="2" name="Efectividad" dataDxfId="26">
      <calculatedColumnFormula>(5/6) * 5 - D12</calculatedColumnFormula>
    </tableColumn>
    <tableColumn id="3" name="Frecuecia _x000a_errores" dataDxfId="25">
      <calculatedColumnFormula>(1/6)*5</calculatedColumnFormula>
    </tableColumn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id="9" name="Tabla9" displayName="Tabla9" ref="B15:C16" totalsRowShown="0" headerRowDxfId="20" dataDxfId="21">
  <autoFilter ref="B15:C16"/>
  <tableColumns count="2">
    <tableColumn id="1" name="Usuarios completaron" dataDxfId="23"/>
    <tableColumn id="2" name="Usarios que _x000a_completaron" dataDxfId="22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id="10" name="Tabla10" displayName="Tabla10" ref="B10:D11" totalsRowShown="0">
  <autoFilter ref="B10:D11"/>
  <tableColumns count="3">
    <tableColumn id="1" name="Puntuacíon" dataDxfId="19"/>
    <tableColumn id="2" name="Efectividad">
      <calculatedColumnFormula>SUM(E3:E8)/6</calculatedColumnFormula>
    </tableColumn>
    <tableColumn id="3" name="Frecuencia_x000a_ errores">
      <calculatedColumnFormula>(3/6)*5</calculatedColumnFormula>
    </tableColumn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id="11" name="Tabla11" displayName="Tabla11" ref="B2:E8" totalsRowShown="0" dataDxfId="11" tableBorderDxfId="18">
  <autoFilter ref="B2:E8"/>
  <tableColumns count="4">
    <tableColumn id="1" name="Usuario" dataDxfId="15"/>
    <tableColumn id="2" name="Tiempo Sg" dataDxfId="14"/>
    <tableColumn id="3" name="Errores" dataDxfId="13"/>
    <tableColumn id="4" name="Efectividad" dataDxfId="1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topLeftCell="A8" workbookViewId="0">
      <selection activeCell="H9" sqref="H9"/>
    </sheetView>
  </sheetViews>
  <sheetFormatPr baseColWidth="10" defaultRowHeight="15" x14ac:dyDescent="0.25"/>
  <cols>
    <col min="2" max="2" width="27.140625" customWidth="1"/>
    <col min="3" max="3" width="35.7109375" customWidth="1"/>
    <col min="4" max="5" width="14.42578125" customWidth="1"/>
    <col min="6" max="6" width="15.28515625" customWidth="1"/>
    <col min="7" max="7" width="17.28515625" customWidth="1"/>
    <col min="9" max="9" width="11.42578125" customWidth="1"/>
  </cols>
  <sheetData>
    <row r="1" spans="2:13" ht="15.75" thickBot="1" x14ac:dyDescent="0.3"/>
    <row r="2" spans="2:13" x14ac:dyDescent="0.25">
      <c r="B2" s="17" t="s">
        <v>0</v>
      </c>
      <c r="C2" s="27" t="s">
        <v>1</v>
      </c>
      <c r="D2" s="27" t="s">
        <v>3</v>
      </c>
      <c r="E2" s="14" t="s">
        <v>33</v>
      </c>
      <c r="F2" s="23" t="s">
        <v>4</v>
      </c>
      <c r="G2" s="25" t="s">
        <v>5</v>
      </c>
      <c r="I2" s="12" t="s">
        <v>32</v>
      </c>
      <c r="J2" s="13"/>
      <c r="K2" s="13"/>
      <c r="L2" s="13"/>
      <c r="M2" s="13"/>
    </row>
    <row r="3" spans="2:13" x14ac:dyDescent="0.25">
      <c r="B3" s="18"/>
      <c r="C3" s="28"/>
      <c r="D3" s="28"/>
      <c r="E3" s="15"/>
      <c r="F3" s="24"/>
      <c r="G3" s="26"/>
      <c r="I3" s="13"/>
      <c r="J3" s="13"/>
      <c r="K3" s="13"/>
      <c r="L3" s="13"/>
      <c r="M3" s="13"/>
    </row>
    <row r="4" spans="2:13" x14ac:dyDescent="0.25">
      <c r="B4" s="19"/>
      <c r="C4" s="28"/>
      <c r="D4" s="28"/>
      <c r="E4" s="16"/>
      <c r="F4" s="24"/>
      <c r="G4" s="26"/>
      <c r="I4" s="13"/>
      <c r="J4" s="13"/>
      <c r="K4" s="13"/>
      <c r="L4" s="13"/>
      <c r="M4" s="13"/>
    </row>
    <row r="5" spans="2:13" x14ac:dyDescent="0.25">
      <c r="B5" s="5" t="s">
        <v>6</v>
      </c>
      <c r="C5" s="6"/>
      <c r="D5" s="7">
        <v>0.15</v>
      </c>
      <c r="E5" s="7"/>
      <c r="F5" s="7"/>
      <c r="G5" s="8">
        <f>(G6+G7+G8)*D5</f>
        <v>0.55421626984126982</v>
      </c>
      <c r="I5" s="13"/>
      <c r="J5" s="13"/>
      <c r="K5" s="13"/>
      <c r="L5" s="13"/>
      <c r="M5" s="13"/>
    </row>
    <row r="6" spans="2:13" x14ac:dyDescent="0.25">
      <c r="B6" s="20"/>
      <c r="C6" s="1" t="s">
        <v>7</v>
      </c>
      <c r="D6" s="2"/>
      <c r="E6" s="2">
        <v>0.5</v>
      </c>
      <c r="F6" s="2">
        <f>('Tarea 1'!B11+'Tarea 3'!C10+'Tarea 3'!B12+'Tarea 4'!B11+'Tarea 5'!B12)/6</f>
        <v>2.9120370370370368</v>
      </c>
      <c r="G6" s="4">
        <f>E6*F6</f>
        <v>1.4560185185185184</v>
      </c>
    </row>
    <row r="7" spans="2:13" x14ac:dyDescent="0.25">
      <c r="B7" s="21"/>
      <c r="C7" s="1" t="s">
        <v>8</v>
      </c>
      <c r="D7" s="2"/>
      <c r="E7" s="2">
        <v>0.3</v>
      </c>
      <c r="F7" s="2">
        <f>5-(Tabla5[Efectividad]/6)</f>
        <v>4.3452380952380949</v>
      </c>
      <c r="G7" s="4">
        <f>E7*F7</f>
        <v>1.3035714285714284</v>
      </c>
    </row>
    <row r="8" spans="2:13" x14ac:dyDescent="0.25">
      <c r="B8" s="22"/>
      <c r="C8" s="1" t="s">
        <v>9</v>
      </c>
      <c r="D8" s="2"/>
      <c r="E8" s="2">
        <v>0.2</v>
      </c>
      <c r="F8" s="2">
        <f>5-(Tabla5[Frecuencia
 errores]/6)</f>
        <v>4.6759259259259256</v>
      </c>
      <c r="G8" s="4">
        <f>E8*F8</f>
        <v>0.93518518518518512</v>
      </c>
      <c r="I8" s="13" t="s">
        <v>36</v>
      </c>
      <c r="J8" s="13"/>
      <c r="K8" s="13"/>
      <c r="L8" s="13"/>
      <c r="M8" s="13"/>
    </row>
    <row r="9" spans="2:13" x14ac:dyDescent="0.25">
      <c r="B9" s="5" t="s">
        <v>10</v>
      </c>
      <c r="C9" s="6"/>
      <c r="D9" s="7">
        <v>0.1</v>
      </c>
      <c r="E9" s="7"/>
      <c r="F9" s="7"/>
      <c r="G9" s="8"/>
      <c r="I9" s="13"/>
      <c r="J9" s="13"/>
      <c r="K9" s="13"/>
      <c r="L9" s="13"/>
      <c r="M9" s="13"/>
    </row>
    <row r="10" spans="2:13" x14ac:dyDescent="0.25">
      <c r="B10" s="3"/>
      <c r="C10" s="1" t="s">
        <v>11</v>
      </c>
      <c r="D10" s="2"/>
      <c r="E10" s="2">
        <v>0.3</v>
      </c>
      <c r="F10" s="2"/>
      <c r="G10" s="4">
        <f>E10*F10</f>
        <v>0</v>
      </c>
      <c r="I10" s="13"/>
      <c r="J10" s="13"/>
      <c r="K10" s="13"/>
      <c r="L10" s="13"/>
      <c r="M10" s="13"/>
    </row>
    <row r="11" spans="2:13" x14ac:dyDescent="0.25">
      <c r="B11" s="3"/>
      <c r="C11" s="1" t="s">
        <v>12</v>
      </c>
      <c r="D11" s="2"/>
      <c r="E11" s="2">
        <v>0.3</v>
      </c>
      <c r="F11" s="2"/>
      <c r="G11" s="4">
        <f>E11*F11</f>
        <v>0</v>
      </c>
      <c r="I11" s="13"/>
      <c r="J11" s="13"/>
      <c r="K11" s="13"/>
      <c r="L11" s="13"/>
      <c r="M11" s="13"/>
    </row>
    <row r="12" spans="2:13" x14ac:dyDescent="0.25">
      <c r="B12" s="3"/>
      <c r="C12" s="1" t="s">
        <v>13</v>
      </c>
      <c r="D12" s="2"/>
      <c r="E12" s="2">
        <v>0.4</v>
      </c>
      <c r="F12" s="2"/>
      <c r="G12" s="4">
        <f>E12*F12</f>
        <v>0</v>
      </c>
    </row>
    <row r="13" spans="2:13" x14ac:dyDescent="0.25">
      <c r="B13" s="5" t="s">
        <v>2</v>
      </c>
      <c r="C13" s="6"/>
      <c r="D13" s="7">
        <v>0.1</v>
      </c>
      <c r="E13" s="7"/>
      <c r="F13" s="7"/>
      <c r="G13" s="8"/>
    </row>
    <row r="14" spans="2:13" x14ac:dyDescent="0.25">
      <c r="B14" s="3"/>
      <c r="C14" s="1" t="s">
        <v>14</v>
      </c>
      <c r="D14" s="2"/>
      <c r="E14" s="2">
        <v>0.1</v>
      </c>
      <c r="F14" s="2"/>
      <c r="G14" s="4">
        <f>E14*F14</f>
        <v>0</v>
      </c>
      <c r="I14" s="12" t="s">
        <v>34</v>
      </c>
      <c r="J14" s="13"/>
      <c r="K14" s="13"/>
      <c r="L14" s="13"/>
    </row>
    <row r="15" spans="2:13" x14ac:dyDescent="0.25">
      <c r="B15" s="3"/>
      <c r="C15" s="1" t="s">
        <v>15</v>
      </c>
      <c r="D15" s="2"/>
      <c r="E15" s="2">
        <v>0.5</v>
      </c>
      <c r="F15" s="2"/>
      <c r="G15" s="4">
        <f>E15*F15</f>
        <v>0</v>
      </c>
      <c r="I15" s="13"/>
      <c r="J15" s="13"/>
      <c r="K15" s="13"/>
      <c r="L15" s="13"/>
    </row>
    <row r="16" spans="2:13" x14ac:dyDescent="0.25">
      <c r="B16" s="3"/>
      <c r="C16" s="1" t="s">
        <v>16</v>
      </c>
      <c r="D16" s="2"/>
      <c r="E16" s="2">
        <v>0.2</v>
      </c>
      <c r="F16" s="2"/>
      <c r="G16" s="4">
        <f>E16*F16</f>
        <v>0</v>
      </c>
      <c r="I16" s="13"/>
      <c r="J16" s="13"/>
      <c r="K16" s="13"/>
      <c r="L16" s="13"/>
    </row>
    <row r="17" spans="2:12" x14ac:dyDescent="0.25">
      <c r="B17" s="3"/>
      <c r="C17" s="1" t="s">
        <v>17</v>
      </c>
      <c r="D17" s="2"/>
      <c r="E17" s="2">
        <v>0.2</v>
      </c>
      <c r="F17" s="2"/>
      <c r="G17" s="4">
        <f>E17*F17</f>
        <v>0</v>
      </c>
      <c r="I17" s="13"/>
      <c r="J17" s="13"/>
      <c r="K17" s="13"/>
      <c r="L17" s="13"/>
    </row>
    <row r="18" spans="2:12" ht="18" customHeight="1" x14ac:dyDescent="0.25">
      <c r="B18" s="5" t="s">
        <v>18</v>
      </c>
      <c r="C18" s="6"/>
      <c r="D18" s="7">
        <v>0.2</v>
      </c>
      <c r="E18" s="7"/>
      <c r="F18" s="7"/>
      <c r="G18" s="8"/>
      <c r="I18" s="13"/>
      <c r="J18" s="13"/>
      <c r="K18" s="13"/>
      <c r="L18" s="13"/>
    </row>
    <row r="19" spans="2:12" ht="18" customHeight="1" x14ac:dyDescent="0.25">
      <c r="B19" s="3"/>
      <c r="C19" s="1" t="s">
        <v>19</v>
      </c>
      <c r="D19" s="2"/>
      <c r="E19" s="2">
        <v>0.2</v>
      </c>
      <c r="F19" s="2"/>
      <c r="G19" s="4">
        <f t="shared" ref="G19:G25" si="0">E19*F19</f>
        <v>0</v>
      </c>
      <c r="I19" s="13"/>
      <c r="J19" s="13"/>
      <c r="K19" s="13"/>
      <c r="L19" s="13"/>
    </row>
    <row r="20" spans="2:12" ht="19.5" customHeight="1" x14ac:dyDescent="0.25">
      <c r="B20" s="3"/>
      <c r="C20" s="1" t="s">
        <v>20</v>
      </c>
      <c r="D20" s="2"/>
      <c r="E20" s="2">
        <v>0.1</v>
      </c>
      <c r="F20" s="2"/>
      <c r="G20" s="4">
        <f t="shared" si="0"/>
        <v>0</v>
      </c>
      <c r="I20" s="13"/>
      <c r="J20" s="13"/>
      <c r="K20" s="13"/>
      <c r="L20" s="13"/>
    </row>
    <row r="21" spans="2:12" x14ac:dyDescent="0.25">
      <c r="B21" s="3"/>
      <c r="C21" s="1" t="s">
        <v>21</v>
      </c>
      <c r="D21" s="2"/>
      <c r="E21" s="2">
        <v>0.2</v>
      </c>
      <c r="F21" s="2"/>
      <c r="G21" s="4">
        <f t="shared" si="0"/>
        <v>0</v>
      </c>
    </row>
    <row r="22" spans="2:12" ht="16.5" customHeight="1" x14ac:dyDescent="0.25">
      <c r="B22" s="3"/>
      <c r="C22" s="1" t="s">
        <v>22</v>
      </c>
      <c r="D22" s="2"/>
      <c r="E22" s="2">
        <v>0.2</v>
      </c>
      <c r="F22" s="2"/>
      <c r="G22" s="4">
        <f t="shared" si="0"/>
        <v>0</v>
      </c>
    </row>
    <row r="23" spans="2:12" x14ac:dyDescent="0.25">
      <c r="B23" s="3"/>
      <c r="C23" s="1" t="s">
        <v>23</v>
      </c>
      <c r="D23" s="2"/>
      <c r="E23" s="2">
        <v>0.1</v>
      </c>
      <c r="F23" s="2"/>
      <c r="G23" s="4">
        <f t="shared" si="0"/>
        <v>0</v>
      </c>
    </row>
    <row r="24" spans="2:12" x14ac:dyDescent="0.25">
      <c r="B24" s="3"/>
      <c r="C24" s="1" t="s">
        <v>24</v>
      </c>
      <c r="D24" s="2"/>
      <c r="E24" s="2">
        <v>0.1</v>
      </c>
      <c r="F24" s="2"/>
      <c r="G24" s="4">
        <f t="shared" si="0"/>
        <v>0</v>
      </c>
    </row>
    <row r="25" spans="2:12" x14ac:dyDescent="0.25">
      <c r="B25" s="3"/>
      <c r="C25" s="1" t="s">
        <v>25</v>
      </c>
      <c r="D25" s="2"/>
      <c r="E25" s="2">
        <v>0.1</v>
      </c>
      <c r="F25" s="2"/>
      <c r="G25" s="4">
        <f t="shared" si="0"/>
        <v>0</v>
      </c>
    </row>
    <row r="26" spans="2:12" x14ac:dyDescent="0.25">
      <c r="B26" s="5" t="s">
        <v>26</v>
      </c>
      <c r="C26" s="6"/>
      <c r="D26" s="7">
        <v>0.1</v>
      </c>
      <c r="E26" s="7"/>
      <c r="F26" s="7"/>
      <c r="G26" s="8"/>
    </row>
    <row r="27" spans="2:12" x14ac:dyDescent="0.25">
      <c r="B27" s="3"/>
      <c r="C27" s="1" t="s">
        <v>27</v>
      </c>
      <c r="D27" s="2"/>
      <c r="E27" s="2">
        <v>0.5</v>
      </c>
      <c r="F27" s="2"/>
      <c r="G27" s="4">
        <f>E27*F27</f>
        <v>0</v>
      </c>
    </row>
    <row r="28" spans="2:12" x14ac:dyDescent="0.25">
      <c r="B28" s="3"/>
      <c r="C28" s="1" t="s">
        <v>28</v>
      </c>
      <c r="D28" s="2"/>
      <c r="E28" s="2">
        <v>0.4</v>
      </c>
      <c r="F28" s="2"/>
      <c r="G28" s="4">
        <f>E28*F28</f>
        <v>0</v>
      </c>
    </row>
    <row r="29" spans="2:12" x14ac:dyDescent="0.25">
      <c r="B29" s="3"/>
      <c r="C29" s="1" t="s">
        <v>29</v>
      </c>
      <c r="D29" s="2"/>
      <c r="E29" s="2">
        <v>0.1</v>
      </c>
      <c r="F29" s="2"/>
      <c r="G29" s="4">
        <f>E29*F29</f>
        <v>0</v>
      </c>
    </row>
    <row r="30" spans="2:12" x14ac:dyDescent="0.25">
      <c r="B30" s="5" t="s">
        <v>30</v>
      </c>
      <c r="C30" s="9"/>
      <c r="D30" s="7">
        <v>0.35</v>
      </c>
      <c r="E30" s="7"/>
      <c r="F30" s="7"/>
      <c r="G30" s="8"/>
    </row>
    <row r="31" spans="2:12" x14ac:dyDescent="0.25">
      <c r="B31" s="2"/>
      <c r="C31" s="10" t="s">
        <v>31</v>
      </c>
      <c r="D31" s="2"/>
      <c r="E31" s="2">
        <v>0.35</v>
      </c>
      <c r="F31" s="2"/>
      <c r="G31" s="2">
        <f>E31*F31</f>
        <v>0</v>
      </c>
    </row>
    <row r="32" spans="2:12" x14ac:dyDescent="0.25">
      <c r="B32" s="2"/>
      <c r="C32" s="2"/>
      <c r="D32" s="2"/>
      <c r="E32" s="2"/>
      <c r="F32" s="2"/>
      <c r="G32" s="2"/>
    </row>
    <row r="38" spans="2:2" x14ac:dyDescent="0.25">
      <c r="B38" t="s">
        <v>35</v>
      </c>
    </row>
  </sheetData>
  <mergeCells count="10">
    <mergeCell ref="I2:M5"/>
    <mergeCell ref="I8:M11"/>
    <mergeCell ref="E2:E4"/>
    <mergeCell ref="I14:L20"/>
    <mergeCell ref="B2:B4"/>
    <mergeCell ref="B6:B8"/>
    <mergeCell ref="F2:F4"/>
    <mergeCell ref="G2:G4"/>
    <mergeCell ref="C2:C4"/>
    <mergeCell ref="D2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C2" sqref="C2:E8"/>
    </sheetView>
  </sheetViews>
  <sheetFormatPr baseColWidth="10" defaultRowHeight="15" x14ac:dyDescent="0.25"/>
  <cols>
    <col min="3" max="3" width="24.5703125" customWidth="1"/>
  </cols>
  <sheetData>
    <row r="1" spans="1:10" x14ac:dyDescent="0.25">
      <c r="A1" s="40"/>
      <c r="B1" s="40"/>
      <c r="C1" s="40"/>
      <c r="D1" s="40"/>
      <c r="E1" s="40"/>
      <c r="F1" s="40"/>
      <c r="G1" s="40"/>
      <c r="H1" s="40"/>
    </row>
    <row r="2" spans="1:10" ht="51" customHeight="1" x14ac:dyDescent="0.25">
      <c r="A2" s="44"/>
      <c r="B2" s="45" t="s">
        <v>37</v>
      </c>
      <c r="C2" s="45" t="s">
        <v>38</v>
      </c>
      <c r="D2" s="38" t="s">
        <v>49</v>
      </c>
      <c r="E2" s="39" t="s">
        <v>48</v>
      </c>
      <c r="F2" s="38" t="s">
        <v>47</v>
      </c>
      <c r="G2" s="39" t="s">
        <v>46</v>
      </c>
      <c r="H2" s="39"/>
      <c r="I2" s="37"/>
      <c r="J2" s="37"/>
    </row>
    <row r="3" spans="1:10" x14ac:dyDescent="0.25">
      <c r="A3" s="44"/>
      <c r="B3" s="45">
        <v>1</v>
      </c>
      <c r="C3" s="45">
        <v>6</v>
      </c>
      <c r="D3" s="39">
        <v>0</v>
      </c>
      <c r="E3" s="39">
        <v>0</v>
      </c>
      <c r="F3" s="39">
        <f>(5/6)*E3</f>
        <v>0</v>
      </c>
      <c r="G3" s="39">
        <f>((C3/6)*5)-F3</f>
        <v>5</v>
      </c>
      <c r="H3" s="39"/>
      <c r="I3" s="37"/>
      <c r="J3" s="37"/>
    </row>
    <row r="4" spans="1:10" x14ac:dyDescent="0.25">
      <c r="A4" s="44"/>
      <c r="B4" s="45">
        <v>2</v>
      </c>
      <c r="C4" s="45">
        <v>4</v>
      </c>
      <c r="D4" s="39">
        <v>2</v>
      </c>
      <c r="E4" s="39">
        <v>0</v>
      </c>
      <c r="F4" s="39">
        <f t="shared" ref="F4:F8" si="0">(5/6)*E4</f>
        <v>0</v>
      </c>
      <c r="G4" s="39">
        <f>((C4/6)*5)-F4</f>
        <v>3.333333333333333</v>
      </c>
      <c r="H4" s="39"/>
      <c r="I4" s="37"/>
      <c r="J4" s="37"/>
    </row>
    <row r="5" spans="1:10" x14ac:dyDescent="0.25">
      <c r="A5" s="44"/>
      <c r="B5" s="45">
        <v>3</v>
      </c>
      <c r="C5" s="45">
        <v>5</v>
      </c>
      <c r="D5" s="39">
        <v>0</v>
      </c>
      <c r="E5" s="39">
        <v>1</v>
      </c>
      <c r="F5" s="39">
        <f t="shared" si="0"/>
        <v>0.83333333333333337</v>
      </c>
      <c r="G5" s="39">
        <f>((C5/6)*5)-F5</f>
        <v>3.3333333333333335</v>
      </c>
      <c r="H5" s="39"/>
      <c r="I5" s="37"/>
      <c r="J5" s="37"/>
    </row>
    <row r="6" spans="1:10" x14ac:dyDescent="0.25">
      <c r="A6" s="44"/>
      <c r="B6" s="45">
        <v>4</v>
      </c>
      <c r="C6" s="45">
        <v>6</v>
      </c>
      <c r="D6" s="39">
        <v>0</v>
      </c>
      <c r="E6" s="39">
        <v>0</v>
      </c>
      <c r="F6" s="39">
        <f t="shared" si="0"/>
        <v>0</v>
      </c>
      <c r="G6" s="39">
        <f>((C6/6)*5)-F6</f>
        <v>5</v>
      </c>
      <c r="H6" s="39"/>
      <c r="I6" s="37"/>
      <c r="J6" s="37"/>
    </row>
    <row r="7" spans="1:10" x14ac:dyDescent="0.25">
      <c r="A7" s="44"/>
      <c r="B7" s="45">
        <v>5</v>
      </c>
      <c r="C7" s="45">
        <v>6</v>
      </c>
      <c r="D7" s="39">
        <v>0</v>
      </c>
      <c r="E7" s="39">
        <v>0</v>
      </c>
      <c r="F7" s="39">
        <f t="shared" si="0"/>
        <v>0</v>
      </c>
      <c r="G7" s="39">
        <f>((C7/6)*5)-F7</f>
        <v>5</v>
      </c>
      <c r="H7" s="39"/>
      <c r="I7" s="37"/>
      <c r="J7" s="37"/>
    </row>
    <row r="8" spans="1:10" x14ac:dyDescent="0.25">
      <c r="A8" s="44"/>
      <c r="B8" s="45">
        <v>6</v>
      </c>
      <c r="C8" s="45">
        <v>4</v>
      </c>
      <c r="D8" s="39">
        <v>2</v>
      </c>
      <c r="E8" s="39">
        <v>0</v>
      </c>
      <c r="F8" s="39">
        <f t="shared" si="0"/>
        <v>0</v>
      </c>
      <c r="G8" s="39">
        <f>((C8/6)*5)-F8</f>
        <v>3.333333333333333</v>
      </c>
      <c r="H8" s="39"/>
      <c r="I8" s="37"/>
      <c r="J8" s="37"/>
    </row>
    <row r="9" spans="1:10" x14ac:dyDescent="0.25">
      <c r="A9" s="46"/>
      <c r="B9" s="46"/>
      <c r="C9" s="46"/>
      <c r="D9" s="40"/>
      <c r="E9" s="40"/>
      <c r="F9" s="40"/>
      <c r="H9" s="40"/>
    </row>
    <row r="10" spans="1:10" ht="30" x14ac:dyDescent="0.25">
      <c r="B10" s="38" t="s">
        <v>56</v>
      </c>
      <c r="C10" s="33" t="s">
        <v>6</v>
      </c>
      <c r="D10" s="34" t="s">
        <v>57</v>
      </c>
      <c r="E10" s="40"/>
      <c r="F10" s="40"/>
      <c r="G10" s="40"/>
      <c r="H10" s="40"/>
    </row>
    <row r="11" spans="1:10" x14ac:dyDescent="0.25">
      <c r="B11" s="39">
        <f>(5/36)*SUM(C3:C8)</f>
        <v>4.3055555555555554</v>
      </c>
      <c r="C11" s="39">
        <f>SUM(G3:G8)/6</f>
        <v>4.1666666666666661</v>
      </c>
      <c r="D11" s="33">
        <f>(1/6)*5</f>
        <v>0.83333333333333326</v>
      </c>
      <c r="E11" s="40"/>
      <c r="F11" s="40"/>
      <c r="G11" s="40"/>
      <c r="H11" s="40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90" zoomScaleNormal="90" workbookViewId="0">
      <selection activeCell="B1" sqref="B1:G7"/>
    </sheetView>
  </sheetViews>
  <sheetFormatPr baseColWidth="10" defaultRowHeight="15" x14ac:dyDescent="0.25"/>
  <cols>
    <col min="1" max="2" width="11.42578125" customWidth="1"/>
    <col min="3" max="3" width="13" customWidth="1"/>
    <col min="4" max="4" width="19" customWidth="1"/>
    <col min="5" max="5" width="26.140625" customWidth="1"/>
    <col min="6" max="6" width="20.140625" customWidth="1"/>
    <col min="7" max="7" width="13" customWidth="1"/>
  </cols>
  <sheetData>
    <row r="1" spans="1:7" ht="45" x14ac:dyDescent="0.25">
      <c r="A1" s="44"/>
      <c r="B1" s="45" t="s">
        <v>37</v>
      </c>
      <c r="C1" s="45" t="s">
        <v>39</v>
      </c>
      <c r="D1" s="45" t="s">
        <v>40</v>
      </c>
      <c r="E1" s="42" t="s">
        <v>54</v>
      </c>
      <c r="F1" s="42" t="s">
        <v>6</v>
      </c>
      <c r="G1" s="34" t="s">
        <v>53</v>
      </c>
    </row>
    <row r="2" spans="1:7" x14ac:dyDescent="0.25">
      <c r="A2" s="44"/>
      <c r="B2" s="45">
        <v>1</v>
      </c>
      <c r="C2" s="45">
        <v>28</v>
      </c>
      <c r="D2" s="45">
        <f>5</f>
        <v>5</v>
      </c>
      <c r="E2" s="33">
        <f>(G2/3)*5</f>
        <v>0</v>
      </c>
      <c r="F2" s="33">
        <f>(C2/28)*5</f>
        <v>5</v>
      </c>
      <c r="G2" s="33">
        <v>0</v>
      </c>
    </row>
    <row r="3" spans="1:7" x14ac:dyDescent="0.25">
      <c r="A3" s="44"/>
      <c r="B3" s="45">
        <v>2</v>
      </c>
      <c r="C3" s="45">
        <v>18</v>
      </c>
      <c r="D3" s="45">
        <f>(5/27)*C3</f>
        <v>3.333333333333333</v>
      </c>
      <c r="E3" s="33">
        <f>(G3/3)*5</f>
        <v>3.333333333333333</v>
      </c>
      <c r="F3" s="33">
        <f>(C3/28)*5</f>
        <v>3.2142857142857144</v>
      </c>
      <c r="G3" s="33">
        <v>2</v>
      </c>
    </row>
    <row r="4" spans="1:7" x14ac:dyDescent="0.25">
      <c r="A4" s="44"/>
      <c r="B4" s="45">
        <v>3</v>
      </c>
      <c r="C4" s="45">
        <v>25</v>
      </c>
      <c r="D4" s="45">
        <f t="shared" ref="D4:D7" si="0">(5/27)*C4</f>
        <v>4.6296296296296298</v>
      </c>
      <c r="E4" s="33">
        <f>(G4/3)*5</f>
        <v>1.6666666666666665</v>
      </c>
      <c r="F4" s="33">
        <f>(C4/28)*5</f>
        <v>4.4642857142857144</v>
      </c>
      <c r="G4" s="33">
        <v>1</v>
      </c>
    </row>
    <row r="5" spans="1:7" x14ac:dyDescent="0.25">
      <c r="A5" s="44"/>
      <c r="B5" s="45">
        <v>4</v>
      </c>
      <c r="C5" s="45">
        <v>22</v>
      </c>
      <c r="D5" s="45">
        <f t="shared" si="0"/>
        <v>4.0740740740740735</v>
      </c>
      <c r="E5" s="33">
        <f>(G5/3)*5</f>
        <v>1.6666666666666665</v>
      </c>
      <c r="F5" s="33">
        <f>(C5/28)*5</f>
        <v>3.9285714285714284</v>
      </c>
      <c r="G5" s="33">
        <v>1</v>
      </c>
    </row>
    <row r="6" spans="1:7" x14ac:dyDescent="0.25">
      <c r="A6" s="44"/>
      <c r="B6" s="45">
        <v>5</v>
      </c>
      <c r="C6" s="45">
        <v>20</v>
      </c>
      <c r="D6" s="45">
        <f t="shared" si="0"/>
        <v>3.7037037037037033</v>
      </c>
      <c r="E6" s="33">
        <f>(G6/3)*5</f>
        <v>0</v>
      </c>
      <c r="F6" s="33">
        <f>(C6/28)*5</f>
        <v>3.5714285714285716</v>
      </c>
      <c r="G6" s="33">
        <v>0</v>
      </c>
    </row>
    <row r="7" spans="1:7" x14ac:dyDescent="0.25">
      <c r="A7" s="44"/>
      <c r="B7" s="45">
        <v>6</v>
      </c>
      <c r="C7" s="45">
        <v>19</v>
      </c>
      <c r="D7" s="45">
        <f t="shared" si="0"/>
        <v>3.5185185185185182</v>
      </c>
      <c r="E7" s="33">
        <f>(G7/3)*5</f>
        <v>5</v>
      </c>
      <c r="F7" s="33">
        <f>(C7/28)*5</f>
        <v>3.3928571428571432</v>
      </c>
      <c r="G7" s="33">
        <v>3</v>
      </c>
    </row>
    <row r="8" spans="1:7" x14ac:dyDescent="0.25">
      <c r="B8" s="37"/>
      <c r="C8" s="37"/>
    </row>
    <row r="10" spans="1:7" ht="30" x14ac:dyDescent="0.25">
      <c r="B10" s="33" t="s">
        <v>42</v>
      </c>
      <c r="C10" s="33" t="s">
        <v>6</v>
      </c>
      <c r="D10" s="34" t="s">
        <v>55</v>
      </c>
    </row>
    <row r="11" spans="1:7" x14ac:dyDescent="0.25">
      <c r="B11" s="33">
        <f>SUM(D2:D7)/6</f>
        <v>4.0432098765432096</v>
      </c>
      <c r="C11" s="33">
        <f>SUM(F2:F7)/6</f>
        <v>3.9285714285714288</v>
      </c>
      <c r="D11" s="33">
        <f>SUM(E2:E7)/6</f>
        <v>1.9444444444444444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B2" sqref="B2:E8"/>
    </sheetView>
  </sheetViews>
  <sheetFormatPr baseColWidth="10" defaultRowHeight="15" x14ac:dyDescent="0.25"/>
  <cols>
    <col min="2" max="2" width="22.42578125" customWidth="1"/>
    <col min="3" max="3" width="15.42578125" customWidth="1"/>
  </cols>
  <sheetData>
    <row r="2" spans="1:5" ht="45" x14ac:dyDescent="0.25">
      <c r="A2" s="44"/>
      <c r="B2" s="45" t="s">
        <v>37</v>
      </c>
      <c r="C2" s="45" t="s">
        <v>41</v>
      </c>
      <c r="D2" s="35" t="s">
        <v>58</v>
      </c>
      <c r="E2" s="35" t="s">
        <v>65</v>
      </c>
    </row>
    <row r="3" spans="1:5" x14ac:dyDescent="0.25">
      <c r="A3" s="44"/>
      <c r="B3" s="45">
        <v>1</v>
      </c>
      <c r="C3" s="45">
        <v>5</v>
      </c>
      <c r="D3" s="36">
        <v>1</v>
      </c>
      <c r="E3" s="36" t="s">
        <v>50</v>
      </c>
    </row>
    <row r="4" spans="1:5" x14ac:dyDescent="0.25">
      <c r="A4" s="44"/>
      <c r="B4" s="45">
        <v>2</v>
      </c>
      <c r="C4" s="45">
        <v>5</v>
      </c>
      <c r="D4" s="36">
        <v>0</v>
      </c>
      <c r="E4" s="36" t="s">
        <v>50</v>
      </c>
    </row>
    <row r="5" spans="1:5" x14ac:dyDescent="0.25">
      <c r="A5" s="44"/>
      <c r="B5" s="45">
        <v>3</v>
      </c>
      <c r="C5" s="45">
        <v>5</v>
      </c>
      <c r="D5" s="36">
        <v>1</v>
      </c>
      <c r="E5" s="36" t="s">
        <v>50</v>
      </c>
    </row>
    <row r="6" spans="1:5" x14ac:dyDescent="0.25">
      <c r="A6" s="44"/>
      <c r="B6" s="45">
        <v>4</v>
      </c>
      <c r="C6" s="45">
        <v>0</v>
      </c>
      <c r="D6" s="36">
        <v>0</v>
      </c>
      <c r="E6" s="36" t="s">
        <v>51</v>
      </c>
    </row>
    <row r="7" spans="1:5" x14ac:dyDescent="0.25">
      <c r="A7" s="44"/>
      <c r="B7" s="45">
        <v>5</v>
      </c>
      <c r="C7" s="45">
        <v>5</v>
      </c>
      <c r="D7" s="36">
        <v>1</v>
      </c>
      <c r="E7" s="36" t="s">
        <v>50</v>
      </c>
    </row>
    <row r="8" spans="1:5" x14ac:dyDescent="0.25">
      <c r="A8" s="44"/>
      <c r="B8" s="45">
        <v>6</v>
      </c>
      <c r="C8" s="45">
        <v>5</v>
      </c>
      <c r="D8" s="36">
        <v>1</v>
      </c>
      <c r="E8" s="36" t="s">
        <v>50</v>
      </c>
    </row>
    <row r="11" spans="1:5" ht="30" x14ac:dyDescent="0.25">
      <c r="B11" s="31" t="s">
        <v>42</v>
      </c>
      <c r="C11" s="31" t="s">
        <v>6</v>
      </c>
      <c r="D11" s="32" t="s">
        <v>52</v>
      </c>
    </row>
    <row r="12" spans="1:5" x14ac:dyDescent="0.25">
      <c r="B12" s="31">
        <f>(5/6)*5</f>
        <v>4.166666666666667</v>
      </c>
      <c r="C12" s="31">
        <f>(5/6) * 5 - D12</f>
        <v>3.3333333333333339</v>
      </c>
      <c r="D12" s="31">
        <f>(1/6)*5</f>
        <v>0.83333333333333326</v>
      </c>
    </row>
    <row r="15" spans="1:5" ht="30.75" customHeight="1" x14ac:dyDescent="0.25">
      <c r="B15" s="34" t="s">
        <v>63</v>
      </c>
      <c r="C15" s="34" t="s">
        <v>64</v>
      </c>
    </row>
    <row r="16" spans="1:5" x14ac:dyDescent="0.25">
      <c r="B16" s="33">
        <v>5</v>
      </c>
      <c r="C16" s="33">
        <v>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workbookViewId="0">
      <selection activeCell="D10" sqref="D10"/>
    </sheetView>
  </sheetViews>
  <sheetFormatPr baseColWidth="10" defaultRowHeight="15" x14ac:dyDescent="0.25"/>
  <cols>
    <col min="2" max="2" width="13" customWidth="1"/>
    <col min="3" max="3" width="12.85546875" customWidth="1"/>
    <col min="5" max="5" width="14.42578125" customWidth="1"/>
  </cols>
  <sheetData>
    <row r="1" spans="2:5" ht="15.75" thickBot="1" x14ac:dyDescent="0.3"/>
    <row r="2" spans="2:5" ht="15.75" thickBot="1" x14ac:dyDescent="0.3">
      <c r="B2" s="41" t="s">
        <v>37</v>
      </c>
      <c r="C2" s="41" t="s">
        <v>43</v>
      </c>
      <c r="D2" s="43" t="s">
        <v>48</v>
      </c>
      <c r="E2" s="43" t="s">
        <v>6</v>
      </c>
    </row>
    <row r="3" spans="2:5" x14ac:dyDescent="0.25">
      <c r="B3" s="33">
        <v>1</v>
      </c>
      <c r="C3" s="33">
        <v>4</v>
      </c>
      <c r="D3" s="33">
        <v>1</v>
      </c>
      <c r="E3" s="33">
        <v>4</v>
      </c>
    </row>
    <row r="4" spans="2:5" x14ac:dyDescent="0.25">
      <c r="B4" s="33">
        <v>2</v>
      </c>
      <c r="C4" s="33">
        <v>3</v>
      </c>
      <c r="D4" s="33">
        <v>0</v>
      </c>
      <c r="E4" s="33">
        <v>5</v>
      </c>
    </row>
    <row r="5" spans="2:5" x14ac:dyDescent="0.25">
      <c r="B5" s="33">
        <v>3</v>
      </c>
      <c r="C5" s="33">
        <v>5</v>
      </c>
      <c r="D5" s="33">
        <v>2</v>
      </c>
      <c r="E5" s="33">
        <v>3</v>
      </c>
    </row>
    <row r="6" spans="2:5" x14ac:dyDescent="0.25">
      <c r="B6" s="33">
        <v>4</v>
      </c>
      <c r="C6" s="33">
        <v>3</v>
      </c>
      <c r="D6" s="33">
        <v>0</v>
      </c>
      <c r="E6" s="33">
        <v>5</v>
      </c>
    </row>
    <row r="7" spans="2:5" x14ac:dyDescent="0.25">
      <c r="B7" s="33">
        <v>5</v>
      </c>
      <c r="C7" s="33">
        <v>4</v>
      </c>
      <c r="D7" s="33">
        <v>1</v>
      </c>
      <c r="E7" s="33">
        <v>4</v>
      </c>
    </row>
    <row r="8" spans="2:5" x14ac:dyDescent="0.25">
      <c r="B8" s="33">
        <v>6</v>
      </c>
      <c r="C8" s="33">
        <v>2</v>
      </c>
      <c r="D8" s="33">
        <v>0</v>
      </c>
      <c r="E8" s="33">
        <v>5</v>
      </c>
    </row>
    <row r="9" spans="2:5" x14ac:dyDescent="0.25">
      <c r="B9" s="11"/>
      <c r="C9" s="11"/>
      <c r="D9" s="11"/>
      <c r="E9" s="11"/>
    </row>
    <row r="10" spans="2:5" ht="30" x14ac:dyDescent="0.25">
      <c r="B10" s="29" t="s">
        <v>44</v>
      </c>
      <c r="C10" t="s">
        <v>6</v>
      </c>
      <c r="D10" s="29" t="s">
        <v>55</v>
      </c>
    </row>
    <row r="11" spans="2:5" x14ac:dyDescent="0.25">
      <c r="B11" s="30">
        <v>4</v>
      </c>
      <c r="C11">
        <f>SUM(E3:E8)/6</f>
        <v>4.333333333333333</v>
      </c>
      <c r="D11">
        <f>(3/6)*5</f>
        <v>2.5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D8" sqref="B2:D8"/>
    </sheetView>
  </sheetViews>
  <sheetFormatPr baseColWidth="10" defaultRowHeight="15" x14ac:dyDescent="0.25"/>
  <cols>
    <col min="2" max="2" width="13.42578125" customWidth="1"/>
    <col min="3" max="3" width="14.85546875" customWidth="1"/>
    <col min="4" max="4" width="12.42578125" customWidth="1"/>
  </cols>
  <sheetData>
    <row r="2" spans="2:4" x14ac:dyDescent="0.25">
      <c r="B2" s="45" t="s">
        <v>37</v>
      </c>
      <c r="C2" s="45" t="s">
        <v>43</v>
      </c>
      <c r="D2" s="47" t="s">
        <v>48</v>
      </c>
    </row>
    <row r="3" spans="2:4" x14ac:dyDescent="0.25">
      <c r="B3" s="45">
        <v>1</v>
      </c>
      <c r="C3" s="45">
        <v>3</v>
      </c>
      <c r="D3" s="47">
        <v>0</v>
      </c>
    </row>
    <row r="4" spans="2:4" x14ac:dyDescent="0.25">
      <c r="B4" s="45">
        <v>2</v>
      </c>
      <c r="C4" s="45">
        <v>4</v>
      </c>
      <c r="D4" s="47">
        <v>1</v>
      </c>
    </row>
    <row r="5" spans="2:4" x14ac:dyDescent="0.25">
      <c r="B5" s="45">
        <v>3</v>
      </c>
      <c r="C5" s="45">
        <v>2</v>
      </c>
      <c r="D5" s="47">
        <v>0</v>
      </c>
    </row>
    <row r="6" spans="2:4" x14ac:dyDescent="0.25">
      <c r="B6" s="45">
        <v>4</v>
      </c>
      <c r="C6" s="45">
        <v>3.5</v>
      </c>
      <c r="D6" s="47">
        <v>0</v>
      </c>
    </row>
    <row r="7" spans="2:4" x14ac:dyDescent="0.25">
      <c r="B7" s="45">
        <v>5</v>
      </c>
      <c r="C7" s="45">
        <v>3</v>
      </c>
      <c r="D7" s="47">
        <v>0</v>
      </c>
    </row>
    <row r="8" spans="2:4" x14ac:dyDescent="0.25">
      <c r="B8" s="45">
        <v>6</v>
      </c>
      <c r="C8" s="45">
        <v>2</v>
      </c>
      <c r="D8" s="47">
        <v>0</v>
      </c>
    </row>
    <row r="11" spans="2:4" ht="30" x14ac:dyDescent="0.25">
      <c r="B11" t="s">
        <v>45</v>
      </c>
      <c r="C11" t="s">
        <v>6</v>
      </c>
      <c r="D11" s="29" t="s">
        <v>66</v>
      </c>
    </row>
    <row r="12" spans="2:4" x14ac:dyDescent="0.25">
      <c r="B12" s="30">
        <v>5</v>
      </c>
      <c r="C12" s="30">
        <v>5</v>
      </c>
      <c r="D12">
        <f>(SUM(D3:D8))*5/6</f>
        <v>0.83333333333333337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Ponderaciones</vt:lpstr>
      <vt:lpstr>Tarea 1</vt:lpstr>
      <vt:lpstr>Tarea 2</vt:lpstr>
      <vt:lpstr>Tarea 3</vt:lpstr>
      <vt:lpstr>Tarea 4</vt:lpstr>
      <vt:lpstr>Tarea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José Omar</cp:lastModifiedBy>
  <dcterms:created xsi:type="dcterms:W3CDTF">2014-09-17T03:25:35Z</dcterms:created>
  <dcterms:modified xsi:type="dcterms:W3CDTF">2014-10-06T16:26:14Z</dcterms:modified>
</cp:coreProperties>
</file>