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by/Desktop/dragraceAnalysis-master/fallClean/FirstArrivals/"/>
    </mc:Choice>
  </mc:AlternateContent>
  <xr:revisionPtr revIDLastSave="0" documentId="13_ncr:1_{0548C971-A55A-564A-867E-B69B23B85547}" xr6:coauthVersionLast="45" xr6:coauthVersionMax="45" xr10:uidLastSave="{00000000-0000-0000-0000-000000000000}"/>
  <bookViews>
    <workbookView xWindow="1220" yWindow="720" windowWidth="23100" windowHeight="16160" xr2:uid="{BCBFB638-31FB-CC4C-A369-DD3D6A9C7A26}"/>
  </bookViews>
  <sheets>
    <sheet name="First Arrivals" sheetId="1" r:id="rId1"/>
    <sheet name="Plot Bet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7" i="3" l="1"/>
  <c r="H206" i="3"/>
  <c r="H205" i="3"/>
  <c r="H204" i="3"/>
  <c r="B209" i="3" l="1"/>
  <c r="B208" i="3"/>
  <c r="B207" i="3"/>
  <c r="B206" i="3"/>
  <c r="B197" i="3"/>
  <c r="B196" i="3"/>
  <c r="B195" i="3"/>
  <c r="B194" i="3"/>
  <c r="B186" i="3"/>
  <c r="B185" i="3"/>
  <c r="B184" i="3"/>
  <c r="B183" i="3"/>
  <c r="H183" i="3" s="1"/>
  <c r="I183" i="3" s="1"/>
  <c r="B175" i="3"/>
  <c r="B174" i="3"/>
  <c r="B173" i="3"/>
  <c r="B172" i="3"/>
  <c r="B164" i="3"/>
  <c r="B163" i="3"/>
  <c r="B162" i="3"/>
  <c r="B161" i="3"/>
  <c r="B152" i="3"/>
  <c r="B151" i="3"/>
  <c r="B150" i="3"/>
  <c r="B149" i="3"/>
  <c r="B140" i="3"/>
  <c r="B139" i="3"/>
  <c r="B138" i="3"/>
  <c r="B137" i="3"/>
  <c r="H137" i="3" s="1"/>
  <c r="I137" i="3" s="1"/>
  <c r="B129" i="3"/>
  <c r="B128" i="3"/>
  <c r="B127" i="3"/>
  <c r="B126" i="3"/>
  <c r="B118" i="3"/>
  <c r="B117" i="3"/>
  <c r="B116" i="3"/>
  <c r="B115" i="3"/>
  <c r="B105" i="3"/>
  <c r="B104" i="3"/>
  <c r="B103" i="3"/>
  <c r="B102" i="3"/>
  <c r="B95" i="3"/>
  <c r="B94" i="3"/>
  <c r="B93" i="3"/>
  <c r="B92" i="3"/>
  <c r="H92" i="3" s="1"/>
  <c r="I92" i="3" s="1"/>
  <c r="B84" i="3"/>
  <c r="B83" i="3"/>
  <c r="B82" i="3"/>
  <c r="B81" i="3"/>
  <c r="B73" i="3"/>
  <c r="B72" i="3"/>
  <c r="B71" i="3"/>
  <c r="B70" i="3"/>
  <c r="B61" i="3"/>
  <c r="B60" i="3"/>
  <c r="B59" i="3"/>
  <c r="B58" i="3"/>
  <c r="B52" i="3"/>
  <c r="H52" i="3" s="1"/>
  <c r="I52" i="3" s="1"/>
  <c r="B51" i="3"/>
  <c r="B50" i="3"/>
  <c r="B49" i="3"/>
  <c r="B40" i="3"/>
  <c r="B39" i="3"/>
  <c r="B38" i="3"/>
  <c r="B37" i="3"/>
  <c r="B31" i="3"/>
  <c r="B30" i="3"/>
  <c r="B29" i="3"/>
  <c r="B28" i="3"/>
  <c r="B22" i="3"/>
  <c r="B21" i="3"/>
  <c r="B20" i="3"/>
  <c r="B19" i="3"/>
  <c r="I13" i="3"/>
  <c r="B13" i="3"/>
  <c r="B12" i="3"/>
  <c r="B11" i="3"/>
  <c r="B10" i="3"/>
  <c r="F209" i="3"/>
  <c r="G209" i="3" s="1"/>
  <c r="H209" i="3" s="1"/>
  <c r="I209" i="3" s="1"/>
  <c r="F208" i="3"/>
  <c r="G208" i="3" s="1"/>
  <c r="H208" i="3" s="1"/>
  <c r="I208" i="3" s="1"/>
  <c r="F207" i="3"/>
  <c r="G207" i="3" s="1"/>
  <c r="I207" i="3" s="1"/>
  <c r="F206" i="3"/>
  <c r="G206" i="3" s="1"/>
  <c r="F205" i="3"/>
  <c r="G205" i="3" s="1"/>
  <c r="I205" i="3" s="1"/>
  <c r="F204" i="3"/>
  <c r="G204" i="3" s="1"/>
  <c r="I204" i="3" s="1"/>
  <c r="F203" i="3"/>
  <c r="G197" i="3"/>
  <c r="H197" i="3" s="1"/>
  <c r="I197" i="3" s="1"/>
  <c r="F197" i="3"/>
  <c r="G196" i="3"/>
  <c r="H196" i="3" s="1"/>
  <c r="I196" i="3" s="1"/>
  <c r="F196" i="3"/>
  <c r="G195" i="3"/>
  <c r="H195" i="3" s="1"/>
  <c r="I195" i="3" s="1"/>
  <c r="F195" i="3"/>
  <c r="G194" i="3"/>
  <c r="F194" i="3"/>
  <c r="G193" i="3"/>
  <c r="H193" i="3" s="1"/>
  <c r="I193" i="3" s="1"/>
  <c r="F193" i="3"/>
  <c r="G192" i="3"/>
  <c r="H192" i="3" s="1"/>
  <c r="I192" i="3" s="1"/>
  <c r="F192" i="3"/>
  <c r="F191" i="3"/>
  <c r="H186" i="3"/>
  <c r="I186" i="3" s="1"/>
  <c r="G186" i="3"/>
  <c r="F186" i="3"/>
  <c r="H185" i="3"/>
  <c r="I185" i="3" s="1"/>
  <c r="G185" i="3"/>
  <c r="F185" i="3"/>
  <c r="H184" i="3"/>
  <c r="I184" i="3" s="1"/>
  <c r="G184" i="3"/>
  <c r="F184" i="3"/>
  <c r="G183" i="3"/>
  <c r="F183" i="3"/>
  <c r="H182" i="3"/>
  <c r="I182" i="3" s="1"/>
  <c r="G182" i="3"/>
  <c r="F182" i="3"/>
  <c r="H181" i="3"/>
  <c r="I181" i="3" s="1"/>
  <c r="G181" i="3"/>
  <c r="F181" i="3"/>
  <c r="F180" i="3"/>
  <c r="F175" i="3"/>
  <c r="F174" i="3"/>
  <c r="F173" i="3"/>
  <c r="F172" i="3"/>
  <c r="F171" i="3"/>
  <c r="F170" i="3"/>
  <c r="F169" i="3"/>
  <c r="G175" i="3" s="1"/>
  <c r="F164" i="3"/>
  <c r="G164" i="3" s="1"/>
  <c r="H164" i="3" s="1"/>
  <c r="I164" i="3" s="1"/>
  <c r="F163" i="3"/>
  <c r="G163" i="3" s="1"/>
  <c r="F162" i="3"/>
  <c r="G162" i="3" s="1"/>
  <c r="H162" i="3" s="1"/>
  <c r="I162" i="3" s="1"/>
  <c r="F161" i="3"/>
  <c r="G161" i="3" s="1"/>
  <c r="F160" i="3"/>
  <c r="G160" i="3" s="1"/>
  <c r="H160" i="3" s="1"/>
  <c r="I160" i="3" s="1"/>
  <c r="F159" i="3"/>
  <c r="G159" i="3" s="1"/>
  <c r="H159" i="3" s="1"/>
  <c r="I159" i="3" s="1"/>
  <c r="F158" i="3"/>
  <c r="G152" i="3"/>
  <c r="H152" i="3" s="1"/>
  <c r="I152" i="3" s="1"/>
  <c r="F152" i="3"/>
  <c r="G151" i="3"/>
  <c r="H151" i="3" s="1"/>
  <c r="I151" i="3" s="1"/>
  <c r="F151" i="3"/>
  <c r="G150" i="3"/>
  <c r="H150" i="3" s="1"/>
  <c r="I150" i="3" s="1"/>
  <c r="F150" i="3"/>
  <c r="G149" i="3"/>
  <c r="F149" i="3"/>
  <c r="G148" i="3"/>
  <c r="H148" i="3" s="1"/>
  <c r="I148" i="3" s="1"/>
  <c r="F148" i="3"/>
  <c r="G147" i="3"/>
  <c r="H147" i="3" s="1"/>
  <c r="I147" i="3" s="1"/>
  <c r="F147" i="3"/>
  <c r="F146" i="3"/>
  <c r="H140" i="3"/>
  <c r="I140" i="3" s="1"/>
  <c r="G140" i="3"/>
  <c r="F140" i="3"/>
  <c r="H139" i="3"/>
  <c r="I139" i="3" s="1"/>
  <c r="G139" i="3"/>
  <c r="F139" i="3"/>
  <c r="H138" i="3"/>
  <c r="I138" i="3" s="1"/>
  <c r="G138" i="3"/>
  <c r="F138" i="3"/>
  <c r="G137" i="3"/>
  <c r="F137" i="3"/>
  <c r="H136" i="3"/>
  <c r="I136" i="3" s="1"/>
  <c r="G136" i="3"/>
  <c r="F136" i="3"/>
  <c r="H135" i="3"/>
  <c r="I135" i="3" s="1"/>
  <c r="G135" i="3"/>
  <c r="F135" i="3"/>
  <c r="F134" i="3"/>
  <c r="F129" i="3"/>
  <c r="F128" i="3"/>
  <c r="F127" i="3"/>
  <c r="F126" i="3"/>
  <c r="F125" i="3"/>
  <c r="F124" i="3"/>
  <c r="F123" i="3"/>
  <c r="F118" i="3"/>
  <c r="G118" i="3" s="1"/>
  <c r="H118" i="3" s="1"/>
  <c r="I118" i="3" s="1"/>
  <c r="F117" i="3"/>
  <c r="G117" i="3" s="1"/>
  <c r="F116" i="3"/>
  <c r="G116" i="3" s="1"/>
  <c r="H116" i="3" s="1"/>
  <c r="I116" i="3" s="1"/>
  <c r="F115" i="3"/>
  <c r="F114" i="3"/>
  <c r="G114" i="3" s="1"/>
  <c r="H114" i="3" s="1"/>
  <c r="I114" i="3" s="1"/>
  <c r="F113" i="3"/>
  <c r="G113" i="3" s="1"/>
  <c r="H113" i="3" s="1"/>
  <c r="I113" i="3" s="1"/>
  <c r="F112" i="3"/>
  <c r="F105" i="3"/>
  <c r="G105" i="3" s="1"/>
  <c r="G104" i="3"/>
  <c r="H104" i="3" s="1"/>
  <c r="I104" i="3" s="1"/>
  <c r="F104" i="3"/>
  <c r="F103" i="3"/>
  <c r="G103" i="3" s="1"/>
  <c r="H103" i="3" s="1"/>
  <c r="I103" i="3" s="1"/>
  <c r="G102" i="3"/>
  <c r="H102" i="3" s="1"/>
  <c r="I102" i="3" s="1"/>
  <c r="F102" i="3"/>
  <c r="F101" i="3"/>
  <c r="G101" i="3" s="1"/>
  <c r="H101" i="3" s="1"/>
  <c r="I101" i="3" s="1"/>
  <c r="G100" i="3"/>
  <c r="H100" i="3" s="1"/>
  <c r="I100" i="3" s="1"/>
  <c r="F100" i="3"/>
  <c r="F99" i="3"/>
  <c r="H95" i="3"/>
  <c r="I95" i="3" s="1"/>
  <c r="G95" i="3"/>
  <c r="F95" i="3"/>
  <c r="G94" i="3"/>
  <c r="H94" i="3" s="1"/>
  <c r="I94" i="3" s="1"/>
  <c r="F94" i="3"/>
  <c r="G93" i="3"/>
  <c r="H93" i="3" s="1"/>
  <c r="I93" i="3" s="1"/>
  <c r="F93" i="3"/>
  <c r="G92" i="3"/>
  <c r="F92" i="3"/>
  <c r="H91" i="3"/>
  <c r="I91" i="3" s="1"/>
  <c r="G91" i="3"/>
  <c r="F91" i="3"/>
  <c r="G90" i="3"/>
  <c r="H90" i="3" s="1"/>
  <c r="I90" i="3" s="1"/>
  <c r="F90" i="3"/>
  <c r="F89" i="3"/>
  <c r="F84" i="3"/>
  <c r="F83" i="3"/>
  <c r="F82" i="3"/>
  <c r="F81" i="3"/>
  <c r="F80" i="3"/>
  <c r="F79" i="3"/>
  <c r="F78" i="3"/>
  <c r="F73" i="3"/>
  <c r="G73" i="3" s="1"/>
  <c r="H73" i="3" s="1"/>
  <c r="I73" i="3" s="1"/>
  <c r="I72" i="3"/>
  <c r="F72" i="3"/>
  <c r="G72" i="3" s="1"/>
  <c r="H72" i="3" s="1"/>
  <c r="F71" i="3"/>
  <c r="G71" i="3" s="1"/>
  <c r="H71" i="3" s="1"/>
  <c r="I71" i="3" s="1"/>
  <c r="F70" i="3"/>
  <c r="G70" i="3" s="1"/>
  <c r="H70" i="3" s="1"/>
  <c r="I70" i="3" s="1"/>
  <c r="F69" i="3"/>
  <c r="G69" i="3" s="1"/>
  <c r="H69" i="3" s="1"/>
  <c r="I69" i="3" s="1"/>
  <c r="F68" i="3"/>
  <c r="G68" i="3" s="1"/>
  <c r="H68" i="3" s="1"/>
  <c r="I68" i="3" s="1"/>
  <c r="F67" i="3"/>
  <c r="F61" i="3"/>
  <c r="G61" i="3" s="1"/>
  <c r="H61" i="3" s="1"/>
  <c r="I61" i="3" s="1"/>
  <c r="G60" i="3"/>
  <c r="H60" i="3" s="1"/>
  <c r="I60" i="3" s="1"/>
  <c r="F60" i="3"/>
  <c r="F59" i="3"/>
  <c r="G59" i="3" s="1"/>
  <c r="H59" i="3" s="1"/>
  <c r="I59" i="3" s="1"/>
  <c r="G58" i="3"/>
  <c r="F58" i="3"/>
  <c r="F57" i="3"/>
  <c r="G57" i="3" s="1"/>
  <c r="H57" i="3" s="1"/>
  <c r="I57" i="3" s="1"/>
  <c r="G56" i="3"/>
  <c r="H56" i="3" s="1"/>
  <c r="I56" i="3" s="1"/>
  <c r="F56" i="3"/>
  <c r="F55" i="3"/>
  <c r="G52" i="3"/>
  <c r="F52" i="3"/>
  <c r="G51" i="3"/>
  <c r="H51" i="3" s="1"/>
  <c r="I51" i="3" s="1"/>
  <c r="F51" i="3"/>
  <c r="G50" i="3"/>
  <c r="H50" i="3" s="1"/>
  <c r="I50" i="3" s="1"/>
  <c r="F50" i="3"/>
  <c r="H49" i="3"/>
  <c r="I49" i="3" s="1"/>
  <c r="G49" i="3"/>
  <c r="F49" i="3"/>
  <c r="H48" i="3"/>
  <c r="I48" i="3" s="1"/>
  <c r="G48" i="3"/>
  <c r="F48" i="3"/>
  <c r="G47" i="3"/>
  <c r="H47" i="3" s="1"/>
  <c r="I47" i="3" s="1"/>
  <c r="F47" i="3"/>
  <c r="F46" i="3"/>
  <c r="F40" i="3"/>
  <c r="F39" i="3"/>
  <c r="F38" i="3"/>
  <c r="F37" i="3"/>
  <c r="F36" i="3"/>
  <c r="F35" i="3"/>
  <c r="G35" i="3" s="1"/>
  <c r="H35" i="3" s="1"/>
  <c r="I35" i="3" s="1"/>
  <c r="F34" i="3"/>
  <c r="F31" i="3"/>
  <c r="G31" i="3" s="1"/>
  <c r="F30" i="3"/>
  <c r="G30" i="3" s="1"/>
  <c r="H30" i="3" s="1"/>
  <c r="I30" i="3" s="1"/>
  <c r="F29" i="3"/>
  <c r="G29" i="3" s="1"/>
  <c r="H29" i="3" s="1"/>
  <c r="I29" i="3" s="1"/>
  <c r="F28" i="3"/>
  <c r="G28" i="3" s="1"/>
  <c r="H28" i="3" s="1"/>
  <c r="I28" i="3" s="1"/>
  <c r="F27" i="3"/>
  <c r="G27" i="3" s="1"/>
  <c r="H27" i="3" s="1"/>
  <c r="I27" i="3" s="1"/>
  <c r="I26" i="3"/>
  <c r="F26" i="3"/>
  <c r="G26" i="3" s="1"/>
  <c r="H26" i="3" s="1"/>
  <c r="F25" i="3"/>
  <c r="F22" i="3"/>
  <c r="G22" i="3" s="1"/>
  <c r="H22" i="3" s="1"/>
  <c r="I22" i="3" s="1"/>
  <c r="G21" i="3"/>
  <c r="F21" i="3"/>
  <c r="F20" i="3"/>
  <c r="G20" i="3" s="1"/>
  <c r="H20" i="3" s="1"/>
  <c r="I20" i="3" s="1"/>
  <c r="G19" i="3"/>
  <c r="H19" i="3" s="1"/>
  <c r="I19" i="3" s="1"/>
  <c r="F19" i="3"/>
  <c r="F18" i="3"/>
  <c r="G18" i="3" s="1"/>
  <c r="H18" i="3" s="1"/>
  <c r="I18" i="3" s="1"/>
  <c r="G17" i="3"/>
  <c r="H17" i="3" s="1"/>
  <c r="I17" i="3" s="1"/>
  <c r="F17" i="3"/>
  <c r="F16" i="3"/>
  <c r="F13" i="3"/>
  <c r="F12" i="3"/>
  <c r="F11" i="3"/>
  <c r="F10" i="3"/>
  <c r="F9" i="3"/>
  <c r="F8" i="3"/>
  <c r="F7" i="3"/>
  <c r="G13" i="3" s="1"/>
  <c r="H13" i="3" s="1"/>
  <c r="I206" i="3" l="1"/>
  <c r="H194" i="3"/>
  <c r="I194" i="3" s="1"/>
  <c r="H175" i="3"/>
  <c r="I175" i="3" s="1"/>
  <c r="H161" i="3"/>
  <c r="I161" i="3" s="1"/>
  <c r="H163" i="3"/>
  <c r="I163" i="3" s="1"/>
  <c r="H149" i="3"/>
  <c r="I149" i="3" s="1"/>
  <c r="H117" i="3"/>
  <c r="I117" i="3" s="1"/>
  <c r="H105" i="3"/>
  <c r="I105" i="3" s="1"/>
  <c r="H58" i="3"/>
  <c r="I58" i="3" s="1"/>
  <c r="H31" i="3"/>
  <c r="I31" i="3" s="1"/>
  <c r="H21" i="3"/>
  <c r="I21" i="3" s="1"/>
  <c r="G37" i="3"/>
  <c r="H37" i="3" s="1"/>
  <c r="I37" i="3" s="1"/>
  <c r="G115" i="3"/>
  <c r="H115" i="3" s="1"/>
  <c r="I115" i="3" s="1"/>
  <c r="G129" i="3"/>
  <c r="H129" i="3" s="1"/>
  <c r="I129" i="3" s="1"/>
  <c r="G128" i="3"/>
  <c r="H128" i="3" s="1"/>
  <c r="I128" i="3" s="1"/>
  <c r="G127" i="3"/>
  <c r="H127" i="3" s="1"/>
  <c r="I127" i="3" s="1"/>
  <c r="G126" i="3"/>
  <c r="H126" i="3" s="1"/>
  <c r="I126" i="3" s="1"/>
  <c r="G125" i="3"/>
  <c r="H125" i="3" s="1"/>
  <c r="I125" i="3" s="1"/>
  <c r="G124" i="3"/>
  <c r="H124" i="3" s="1"/>
  <c r="I124" i="3" s="1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12" i="3"/>
  <c r="H12" i="3" s="1"/>
  <c r="I12" i="3" s="1"/>
  <c r="G40" i="3"/>
  <c r="H40" i="3" s="1"/>
  <c r="I40" i="3" s="1"/>
  <c r="G39" i="3"/>
  <c r="H39" i="3" s="1"/>
  <c r="I39" i="3" s="1"/>
  <c r="G38" i="3"/>
  <c r="H38" i="3" s="1"/>
  <c r="I38" i="3" s="1"/>
  <c r="G36" i="3"/>
  <c r="H36" i="3" s="1"/>
  <c r="I36" i="3" s="1"/>
  <c r="G84" i="3"/>
  <c r="H84" i="3" s="1"/>
  <c r="I84" i="3" s="1"/>
  <c r="G83" i="3"/>
  <c r="H83" i="3" s="1"/>
  <c r="I83" i="3" s="1"/>
  <c r="G82" i="3"/>
  <c r="H82" i="3" s="1"/>
  <c r="I82" i="3" s="1"/>
  <c r="G81" i="3"/>
  <c r="H81" i="3" s="1"/>
  <c r="I81" i="3" s="1"/>
  <c r="G80" i="3"/>
  <c r="H80" i="3" s="1"/>
  <c r="I80" i="3" s="1"/>
  <c r="G79" i="3"/>
  <c r="H79" i="3" s="1"/>
  <c r="I79" i="3" s="1"/>
  <c r="G170" i="3"/>
  <c r="H170" i="3" s="1"/>
  <c r="I170" i="3" s="1"/>
  <c r="G171" i="3"/>
  <c r="H171" i="3" s="1"/>
  <c r="I171" i="3" s="1"/>
  <c r="G172" i="3"/>
  <c r="H172" i="3" s="1"/>
  <c r="I172" i="3" s="1"/>
  <c r="G173" i="3"/>
  <c r="H173" i="3" s="1"/>
  <c r="I173" i="3" s="1"/>
  <c r="G174" i="3"/>
  <c r="H174" i="3" s="1"/>
  <c r="I174" i="3" s="1"/>
  <c r="F56" i="1"/>
  <c r="G56" i="1" s="1"/>
  <c r="F55" i="1"/>
  <c r="F123" i="1"/>
  <c r="F99" i="1"/>
  <c r="F105" i="1"/>
  <c r="F57" i="1"/>
  <c r="F61" i="1"/>
  <c r="F59" i="1"/>
  <c r="F58" i="1"/>
  <c r="F47" i="1"/>
  <c r="G47" i="1" s="1"/>
  <c r="F46" i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F186" i="1"/>
  <c r="G186" i="1" s="1"/>
  <c r="F185" i="1"/>
  <c r="G185" i="1" s="1"/>
  <c r="F184" i="1"/>
  <c r="G184" i="1" s="1"/>
  <c r="F183" i="1"/>
  <c r="G183" i="1" s="1"/>
  <c r="H183" i="1" s="1"/>
  <c r="F182" i="1"/>
  <c r="G182" i="1" s="1"/>
  <c r="F181" i="1"/>
  <c r="G181" i="1" s="1"/>
  <c r="F180" i="1"/>
  <c r="F175" i="1"/>
  <c r="F174" i="1"/>
  <c r="F173" i="1"/>
  <c r="F172" i="1"/>
  <c r="F171" i="1"/>
  <c r="F170" i="1"/>
  <c r="F169" i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F129" i="1"/>
  <c r="G129" i="1" s="1"/>
  <c r="F128" i="1"/>
  <c r="G128" i="1" s="1"/>
  <c r="F127" i="1"/>
  <c r="G127" i="1" s="1"/>
  <c r="F126" i="1"/>
  <c r="G126" i="1" s="1"/>
  <c r="H126" i="1" s="1"/>
  <c r="F125" i="1"/>
  <c r="G125" i="1" s="1"/>
  <c r="F124" i="1"/>
  <c r="G124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F104" i="1"/>
  <c r="F103" i="1"/>
  <c r="F102" i="1"/>
  <c r="F101" i="1"/>
  <c r="F100" i="1"/>
  <c r="F95" i="1"/>
  <c r="F94" i="1"/>
  <c r="F93" i="1"/>
  <c r="F92" i="1"/>
  <c r="F91" i="1"/>
  <c r="F90" i="1"/>
  <c r="F89" i="1"/>
  <c r="F84" i="1"/>
  <c r="F83" i="1"/>
  <c r="F82" i="1"/>
  <c r="F81" i="1"/>
  <c r="G81" i="1" s="1"/>
  <c r="F80" i="1"/>
  <c r="F79" i="1"/>
  <c r="F78" i="1"/>
  <c r="F73" i="1"/>
  <c r="F72" i="1"/>
  <c r="F71" i="1"/>
  <c r="F70" i="1"/>
  <c r="F69" i="1"/>
  <c r="F68" i="1"/>
  <c r="F67" i="1"/>
  <c r="F48" i="1"/>
  <c r="G48" i="1" s="1"/>
  <c r="F49" i="1"/>
  <c r="F50" i="1"/>
  <c r="F51" i="1"/>
  <c r="G51" i="1" s="1"/>
  <c r="F52" i="1"/>
  <c r="G52" i="1" s="1"/>
  <c r="F34" i="1"/>
  <c r="F40" i="1"/>
  <c r="F39" i="1"/>
  <c r="F38" i="1"/>
  <c r="F37" i="1"/>
  <c r="G37" i="1" s="1"/>
  <c r="F36" i="1"/>
  <c r="F35" i="1"/>
  <c r="F26" i="1"/>
  <c r="F27" i="1"/>
  <c r="F28" i="1"/>
  <c r="F29" i="1"/>
  <c r="F30" i="1"/>
  <c r="F31" i="1"/>
  <c r="F25" i="1"/>
  <c r="F8" i="1"/>
  <c r="F7" i="1"/>
  <c r="F17" i="1"/>
  <c r="F18" i="1"/>
  <c r="F19" i="1"/>
  <c r="F20" i="1"/>
  <c r="F21" i="1"/>
  <c r="F22" i="1"/>
  <c r="F16" i="1"/>
  <c r="F9" i="1"/>
  <c r="G9" i="1" s="1"/>
  <c r="F10" i="1"/>
  <c r="G10" i="1" s="1"/>
  <c r="H10" i="1" s="1"/>
  <c r="F11" i="1"/>
  <c r="F12" i="1"/>
  <c r="F13" i="1"/>
  <c r="G13" i="1" s="1"/>
  <c r="H13" i="1" s="1"/>
  <c r="G12" i="1" l="1"/>
  <c r="H12" i="1" s="1"/>
  <c r="G8" i="1"/>
  <c r="G29" i="1"/>
  <c r="H29" i="1" s="1"/>
  <c r="I29" i="1" s="1"/>
  <c r="G39" i="1"/>
  <c r="G69" i="1"/>
  <c r="G79" i="1"/>
  <c r="G83" i="1"/>
  <c r="H83" i="1" s="1"/>
  <c r="I83" i="1" s="1"/>
  <c r="G91" i="1"/>
  <c r="G95" i="1"/>
  <c r="G103" i="1"/>
  <c r="G171" i="1"/>
  <c r="H171" i="1" s="1"/>
  <c r="I171" i="1" s="1"/>
  <c r="G36" i="1"/>
  <c r="H36" i="1" s="1"/>
  <c r="I36" i="1" s="1"/>
  <c r="G80" i="1"/>
  <c r="G100" i="1"/>
  <c r="G104" i="1"/>
  <c r="H104" i="1" s="1"/>
  <c r="I104" i="1" s="1"/>
  <c r="G105" i="1"/>
  <c r="H105" i="1" s="1"/>
  <c r="I105" i="1" s="1"/>
  <c r="G175" i="1"/>
  <c r="G174" i="1"/>
  <c r="G173" i="1"/>
  <c r="H173" i="1" s="1"/>
  <c r="I173" i="1" s="1"/>
  <c r="G170" i="1"/>
  <c r="H170" i="1" s="1"/>
  <c r="I170" i="1" s="1"/>
  <c r="G172" i="1"/>
  <c r="G40" i="1"/>
  <c r="G68" i="1"/>
  <c r="H68" i="1" s="1"/>
  <c r="I68" i="1" s="1"/>
  <c r="G72" i="1"/>
  <c r="H72" i="1" s="1"/>
  <c r="I72" i="1" s="1"/>
  <c r="G84" i="1"/>
  <c r="G92" i="1"/>
  <c r="H92" i="1" s="1"/>
  <c r="I92" i="1" s="1"/>
  <c r="H56" i="1"/>
  <c r="I56" i="1" s="1"/>
  <c r="G93" i="1"/>
  <c r="H93" i="1" s="1"/>
  <c r="I93" i="1" s="1"/>
  <c r="G71" i="1"/>
  <c r="G70" i="1"/>
  <c r="G82" i="1"/>
  <c r="H82" i="1" s="1"/>
  <c r="I82" i="1" s="1"/>
  <c r="G90" i="1"/>
  <c r="H90" i="1" s="1"/>
  <c r="I90" i="1" s="1"/>
  <c r="G94" i="1"/>
  <c r="G73" i="1"/>
  <c r="G22" i="1"/>
  <c r="H22" i="1" s="1"/>
  <c r="I22" i="1" s="1"/>
  <c r="G18" i="1"/>
  <c r="H18" i="1" s="1"/>
  <c r="G28" i="1"/>
  <c r="H28" i="1" s="1"/>
  <c r="I28" i="1" s="1"/>
  <c r="G50" i="1"/>
  <c r="G21" i="1"/>
  <c r="H21" i="1" s="1"/>
  <c r="I21" i="1" s="1"/>
  <c r="G17" i="1"/>
  <c r="H17" i="1" s="1"/>
  <c r="G31" i="1"/>
  <c r="H31" i="1" s="1"/>
  <c r="I31" i="1" s="1"/>
  <c r="G27" i="1"/>
  <c r="H27" i="1" s="1"/>
  <c r="I27" i="1" s="1"/>
  <c r="G49" i="1"/>
  <c r="H49" i="1" s="1"/>
  <c r="I49" i="1" s="1"/>
  <c r="G101" i="1"/>
  <c r="G19" i="1"/>
  <c r="H19" i="1" s="1"/>
  <c r="G20" i="1"/>
  <c r="H20" i="1" s="1"/>
  <c r="G30" i="1"/>
  <c r="H30" i="1" s="1"/>
  <c r="I30" i="1" s="1"/>
  <c r="G26" i="1"/>
  <c r="H26" i="1" s="1"/>
  <c r="I26" i="1" s="1"/>
  <c r="G102" i="1"/>
  <c r="H102" i="1" s="1"/>
  <c r="I102" i="1" s="1"/>
  <c r="G57" i="1"/>
  <c r="G59" i="1"/>
  <c r="G58" i="1"/>
  <c r="G61" i="1"/>
  <c r="H61" i="1" s="1"/>
  <c r="I61" i="1" s="1"/>
  <c r="F60" i="1"/>
  <c r="H52" i="1"/>
  <c r="I52" i="1" s="1"/>
  <c r="H48" i="1"/>
  <c r="I48" i="1" s="1"/>
  <c r="G35" i="1"/>
  <c r="H51" i="1"/>
  <c r="I51" i="1" s="1"/>
  <c r="H47" i="1"/>
  <c r="I47" i="1" s="1"/>
  <c r="H69" i="1"/>
  <c r="I69" i="1" s="1"/>
  <c r="H73" i="1"/>
  <c r="I73" i="1" s="1"/>
  <c r="H81" i="1"/>
  <c r="I81" i="1" s="1"/>
  <c r="H100" i="1"/>
  <c r="I100" i="1" s="1"/>
  <c r="H115" i="1"/>
  <c r="I115" i="1" s="1"/>
  <c r="H127" i="1"/>
  <c r="I127" i="1" s="1"/>
  <c r="H135" i="1"/>
  <c r="I135" i="1" s="1"/>
  <c r="H139" i="1"/>
  <c r="I139" i="1" s="1"/>
  <c r="H148" i="1"/>
  <c r="I148" i="1" s="1"/>
  <c r="H152" i="1"/>
  <c r="I152" i="1" s="1"/>
  <c r="H161" i="1"/>
  <c r="I161" i="1" s="1"/>
  <c r="H181" i="1"/>
  <c r="I181" i="1" s="1"/>
  <c r="H185" i="1"/>
  <c r="I185" i="1" s="1"/>
  <c r="H193" i="1"/>
  <c r="I193" i="1" s="1"/>
  <c r="H197" i="1"/>
  <c r="I197" i="1" s="1"/>
  <c r="H206" i="1"/>
  <c r="I206" i="1" s="1"/>
  <c r="H35" i="1"/>
  <c r="I35" i="1" s="1"/>
  <c r="H57" i="1"/>
  <c r="I57" i="1" s="1"/>
  <c r="H70" i="1"/>
  <c r="I70" i="1" s="1"/>
  <c r="H94" i="1"/>
  <c r="I94" i="1" s="1"/>
  <c r="H101" i="1"/>
  <c r="I101" i="1" s="1"/>
  <c r="H116" i="1"/>
  <c r="I116" i="1" s="1"/>
  <c r="H124" i="1"/>
  <c r="I124" i="1" s="1"/>
  <c r="H128" i="1"/>
  <c r="I128" i="1" s="1"/>
  <c r="H136" i="1"/>
  <c r="I136" i="1" s="1"/>
  <c r="H140" i="1"/>
  <c r="I140" i="1" s="1"/>
  <c r="H149" i="1"/>
  <c r="I149" i="1" s="1"/>
  <c r="H162" i="1"/>
  <c r="I162" i="1" s="1"/>
  <c r="H174" i="1"/>
  <c r="I174" i="1" s="1"/>
  <c r="H182" i="1"/>
  <c r="I182" i="1" s="1"/>
  <c r="H186" i="1"/>
  <c r="I186" i="1" s="1"/>
  <c r="H194" i="1"/>
  <c r="I194" i="1" s="1"/>
  <c r="H207" i="1"/>
  <c r="I207" i="1" s="1"/>
  <c r="H40" i="1"/>
  <c r="I40" i="1" s="1"/>
  <c r="H71" i="1"/>
  <c r="I71" i="1" s="1"/>
  <c r="H79" i="1"/>
  <c r="I79" i="1" s="1"/>
  <c r="H91" i="1"/>
  <c r="I91" i="1" s="1"/>
  <c r="H95" i="1"/>
  <c r="I95" i="1" s="1"/>
  <c r="H113" i="1"/>
  <c r="I113" i="1" s="1"/>
  <c r="H117" i="1"/>
  <c r="I117" i="1" s="1"/>
  <c r="H125" i="1"/>
  <c r="I125" i="1" s="1"/>
  <c r="H129" i="1"/>
  <c r="I129" i="1" s="1"/>
  <c r="H137" i="1"/>
  <c r="I137" i="1" s="1"/>
  <c r="H150" i="1"/>
  <c r="I150" i="1" s="1"/>
  <c r="H159" i="1"/>
  <c r="I159" i="1" s="1"/>
  <c r="H163" i="1"/>
  <c r="I163" i="1" s="1"/>
  <c r="H175" i="1"/>
  <c r="I175" i="1" s="1"/>
  <c r="I183" i="1"/>
  <c r="H195" i="1"/>
  <c r="I195" i="1" s="1"/>
  <c r="H204" i="1"/>
  <c r="I204" i="1" s="1"/>
  <c r="H208" i="1"/>
  <c r="I208" i="1" s="1"/>
  <c r="G11" i="1"/>
  <c r="H11" i="1" s="1"/>
  <c r="I11" i="1" s="1"/>
  <c r="H37" i="1"/>
  <c r="I37" i="1" s="1"/>
  <c r="G38" i="1"/>
  <c r="H38" i="1" s="1"/>
  <c r="I38" i="1" s="1"/>
  <c r="H80" i="1"/>
  <c r="I80" i="1" s="1"/>
  <c r="H84" i="1"/>
  <c r="I84" i="1" s="1"/>
  <c r="H103" i="1"/>
  <c r="I103" i="1" s="1"/>
  <c r="H114" i="1"/>
  <c r="I114" i="1" s="1"/>
  <c r="H118" i="1"/>
  <c r="I118" i="1" s="1"/>
  <c r="I126" i="1"/>
  <c r="H138" i="1"/>
  <c r="I138" i="1" s="1"/>
  <c r="H147" i="1"/>
  <c r="I147" i="1" s="1"/>
  <c r="H151" i="1"/>
  <c r="I151" i="1" s="1"/>
  <c r="H160" i="1"/>
  <c r="I160" i="1" s="1"/>
  <c r="H164" i="1"/>
  <c r="I164" i="1" s="1"/>
  <c r="H172" i="1"/>
  <c r="I172" i="1" s="1"/>
  <c r="H184" i="1"/>
  <c r="I184" i="1" s="1"/>
  <c r="H192" i="1"/>
  <c r="I192" i="1" s="1"/>
  <c r="H196" i="1"/>
  <c r="I196" i="1" s="1"/>
  <c r="H205" i="1"/>
  <c r="I205" i="1" s="1"/>
  <c r="H209" i="1"/>
  <c r="I209" i="1" s="1"/>
  <c r="H39" i="1"/>
  <c r="I39" i="1" s="1"/>
  <c r="H9" i="1"/>
  <c r="I9" i="1" s="1"/>
  <c r="H8" i="1"/>
  <c r="I8" i="1" s="1"/>
  <c r="I19" i="1"/>
  <c r="I18" i="1"/>
  <c r="I17" i="1"/>
  <c r="I20" i="1"/>
  <c r="I10" i="1"/>
  <c r="I13" i="1"/>
  <c r="I12" i="1"/>
  <c r="H58" i="1" l="1"/>
  <c r="I58" i="1" s="1"/>
  <c r="H59" i="1"/>
  <c r="I59" i="1" s="1"/>
  <c r="H50" i="1"/>
  <c r="I50" i="1" s="1"/>
  <c r="G60" i="1"/>
  <c r="H60" i="1" s="1"/>
  <c r="I60" i="1" s="1"/>
</calcChain>
</file>

<file path=xl/sharedStrings.xml><?xml version="1.0" encoding="utf-8"?>
<sst xmlns="http://schemas.openxmlformats.org/spreadsheetml/2006/main" count="692" uniqueCount="47">
  <si>
    <t>FL</t>
  </si>
  <si>
    <t>X</t>
  </si>
  <si>
    <t>Y</t>
  </si>
  <si>
    <t>Z</t>
  </si>
  <si>
    <t>FL0</t>
  </si>
  <si>
    <t>NL</t>
  </si>
  <si>
    <t>FL60</t>
  </si>
  <si>
    <t>FL330</t>
  </si>
  <si>
    <t>FL660</t>
  </si>
  <si>
    <t>FL1K</t>
  </si>
  <si>
    <t>AVG</t>
  </si>
  <si>
    <t>SPEED (ft/s) from FL0</t>
  </si>
  <si>
    <t>TIME from FL0</t>
  </si>
  <si>
    <t>MPH</t>
  </si>
  <si>
    <t>TF Q3 H5</t>
  </si>
  <si>
    <t>FC Q4 H6</t>
  </si>
  <si>
    <t>TF Q4 H5</t>
  </si>
  <si>
    <t>2019-10-12T18:07:21Z</t>
  </si>
  <si>
    <t>ST HERE</t>
  </si>
  <si>
    <t>2019-10-12T18:15:38Z</t>
  </si>
  <si>
    <t>Funny Car</t>
  </si>
  <si>
    <t>Heat 1</t>
  </si>
  <si>
    <t xml:space="preserve">Top Fuel </t>
  </si>
  <si>
    <t>Q3</t>
  </si>
  <si>
    <t>Heat 2</t>
  </si>
  <si>
    <t>Saturday</t>
  </si>
  <si>
    <t>Heat 3</t>
  </si>
  <si>
    <t>2019-10-12T18:18:30Z</t>
  </si>
  <si>
    <t>Heat 4</t>
  </si>
  <si>
    <t>2019-10-12T18:23:56Z</t>
  </si>
  <si>
    <t>Heat 6</t>
  </si>
  <si>
    <t>2019-10-12T18:26:54Z</t>
  </si>
  <si>
    <t>Heat 7</t>
  </si>
  <si>
    <t>2019-10-12T18:29:33Z</t>
  </si>
  <si>
    <t>Heat 8</t>
  </si>
  <si>
    <t>2019-10-12T21:04:09Z</t>
  </si>
  <si>
    <t>Q4</t>
  </si>
  <si>
    <t>2019-10-12T21:06:50Z</t>
  </si>
  <si>
    <t>2019-10-12T21:10:03Z</t>
  </si>
  <si>
    <t>2019-10-12T21:15:33Z</t>
  </si>
  <si>
    <t>Heat 5</t>
  </si>
  <si>
    <t>2019-10-12T21:18:25Z</t>
  </si>
  <si>
    <t>2019-10-12T21:33:08Z</t>
  </si>
  <si>
    <t>2019-10-12T21:35:57Z</t>
  </si>
  <si>
    <t>2019-10-12T21:47:39Z</t>
  </si>
  <si>
    <t>2019-10-12T21:50:18Z</t>
  </si>
  <si>
    <t>WHAT RACE IS THIS?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</si>
</sst>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Fuel Q3 Heat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Arrivals'!$F$7:$F$13</c:f>
              <c:numCache>
                <c:formatCode>General</c:formatCode>
                <c:ptCount val="7"/>
                <c:pt idx="0">
                  <c:v>35.649666666666668</c:v>
                </c:pt>
                <c:pt idx="1">
                  <c:v>35.658333333333331</c:v>
                </c:pt>
                <c:pt idx="2">
                  <c:v>35.629666666666658</c:v>
                </c:pt>
                <c:pt idx="3">
                  <c:v>35.708000000000006</c:v>
                </c:pt>
                <c:pt idx="4">
                  <c:v>35.925333333333334</c:v>
                </c:pt>
                <c:pt idx="5">
                  <c:v>36.259333333333331</c:v>
                </c:pt>
                <c:pt idx="6">
                  <c:v>36.598999999999997</c:v>
                </c:pt>
              </c:numCache>
            </c:numRef>
          </c:xVal>
          <c:yVal>
            <c:numRef>
              <c:f>'First Arrivals'!$B$7:$B$13</c:f>
              <c:numCache>
                <c:formatCode>General</c:formatCode>
                <c:ptCount val="7"/>
                <c:pt idx="0">
                  <c:v>-24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330</c:v>
                </c:pt>
                <c:pt idx="5">
                  <c:v>660</c:v>
                </c:pt>
                <c:pt idx="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B-2C43-88D2-6FC19F08C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02767"/>
        <c:axId val="599869983"/>
      </c:scatterChart>
      <c:valAx>
        <c:axId val="5439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69983"/>
        <c:crosses val="autoZero"/>
        <c:crossBetween val="midCat"/>
      </c:valAx>
      <c:valAx>
        <c:axId val="5998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Seismic</a:t>
            </a:r>
            <a:r>
              <a:rPr lang="en-US" baseline="0"/>
              <a:t> Wave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Fuel Q3 Heat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Arrivals'!$B$10:$B$13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Arrivals'!$I$10:$I$13</c:f>
              <c:numCache>
                <c:formatCode>General</c:formatCode>
                <c:ptCount val="4"/>
                <c:pt idx="0">
                  <c:v>701.29851428566883</c:v>
                </c:pt>
                <c:pt idx="1">
                  <c:v>816.20292623942146</c:v>
                </c:pt>
                <c:pt idx="2">
                  <c:v>738.10805904866595</c:v>
                </c:pt>
                <c:pt idx="3">
                  <c:v>718.20716292135228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6-B848-AA12-7DA127201169}"/>
            </c:ext>
          </c:extLst>
        </c:ser>
        <c:ser>
          <c:idx val="1"/>
          <c:order val="1"/>
          <c:tx>
            <c:v>Funny Car Q4 Heat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'First Arrivals'!$B$19:$B$22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Arrivals'!$I$19:$I$22</c:f>
              <c:numCache>
                <c:formatCode>General</c:formatCode>
                <c:ptCount val="4"/>
                <c:pt idx="0">
                  <c:v>584.41542857142622</c:v>
                </c:pt>
                <c:pt idx="1">
                  <c:v>716.5603184713375</c:v>
                </c:pt>
                <c:pt idx="2">
                  <c:v>791.32452520515028</c:v>
                </c:pt>
                <c:pt idx="3">
                  <c:v>714.44428920712733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6-B848-AA12-7DA127201169}"/>
            </c:ext>
          </c:extLst>
        </c:ser>
        <c:ser>
          <c:idx val="2"/>
          <c:order val="2"/>
          <c:tx>
            <c:v>Top Fuel Q4 Heat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'First Arrivals'!$B$28:$B$31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Arrivals'!$I$28:$I$31</c:f>
              <c:numCache>
                <c:formatCode>General</c:formatCode>
                <c:ptCount val="4"/>
                <c:pt idx="0">
                  <c:v>882.92978417259837</c:v>
                </c:pt>
                <c:pt idx="1">
                  <c:v>698.03497414684693</c:v>
                </c:pt>
                <c:pt idx="2">
                  <c:v>688.7753265306095</c:v>
                </c:pt>
                <c:pt idx="3">
                  <c:v>768.96766917293542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6-B848-AA12-7DA127201169}"/>
            </c:ext>
          </c:extLst>
        </c:ser>
        <c:ser>
          <c:idx val="3"/>
          <c:order val="3"/>
          <c:tx>
            <c:v>Top Fuel Q3 Heat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'First Arrivals'!$B$37:$B$40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Arrivals'!$I$37:$I$40</c:f>
              <c:numCache>
                <c:formatCode>General</c:formatCode>
                <c:ptCount val="4"/>
                <c:pt idx="0">
                  <c:v>674.32549450546026</c:v>
                </c:pt>
                <c:pt idx="1">
                  <c:v>669.64267857141738</c:v>
                </c:pt>
                <c:pt idx="2">
                  <c:v>878.33418347429301</c:v>
                </c:pt>
                <c:pt idx="3">
                  <c:v>810.40174326464762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6-B848-AA12-7DA127201169}"/>
            </c:ext>
          </c:extLst>
        </c:ser>
        <c:ser>
          <c:idx val="4"/>
          <c:order val="4"/>
          <c:tx>
            <c:v>Top Fuel Q3 Heat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'First Arrivals'!$B$49:$B$52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Arrivals'!$I$49:$I$52</c:f>
              <c:numCache>
                <c:formatCode>General</c:formatCode>
                <c:ptCount val="4"/>
                <c:pt idx="0">
                  <c:v>578.90207547168916</c:v>
                </c:pt>
                <c:pt idx="1">
                  <c:v>754.10548542062395</c:v>
                </c:pt>
                <c:pt idx="2">
                  <c:v>1491.7123093922867</c:v>
                </c:pt>
                <c:pt idx="3">
                  <c:v>734.98167445202989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B6-B848-AA12-7DA127201169}"/>
            </c:ext>
          </c:extLst>
        </c:ser>
        <c:ser>
          <c:idx val="5"/>
          <c:order val="5"/>
          <c:tx>
            <c:v>Top Fuel Q3 Heat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'First Arrivals'!$B$58:$B$61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Arrivals'!$I$58:$I$61</c:f>
              <c:numCache>
                <c:formatCode>General</c:formatCode>
                <c:ptCount val="4"/>
                <c:pt idx="0">
                  <c:v>1831.7498507460698</c:v>
                </c:pt>
                <c:pt idx="1">
                  <c:v>1366.3963967610557</c:v>
                </c:pt>
                <c:pt idx="2">
                  <c:v>742.98274078150212</c:v>
                </c:pt>
                <c:pt idx="3">
                  <c:v>774.49981067776787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B6-B848-AA12-7DA127201169}"/>
            </c:ext>
          </c:extLst>
        </c:ser>
        <c:ser>
          <c:idx val="6"/>
          <c:order val="6"/>
          <c:tx>
            <c:v>Top Fuel Q3 Heat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'First Arrivals'!$B$70:$B$73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Arrivals'!$I$70:$I$73</c:f>
              <c:numCache>
                <c:formatCode>General</c:formatCode>
                <c:ptCount val="4"/>
                <c:pt idx="0">
                  <c:v>509.24165975097804</c:v>
                </c:pt>
                <c:pt idx="1">
                  <c:v>747.50810631227</c:v>
                </c:pt>
                <c:pt idx="2">
                  <c:v>778.9957530294206</c:v>
                </c:pt>
                <c:pt idx="3">
                  <c:v>710.22708333332753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B6-B848-AA12-7DA127201169}"/>
            </c:ext>
          </c:extLst>
        </c:ser>
        <c:ser>
          <c:idx val="7"/>
          <c:order val="7"/>
          <c:tx>
            <c:v>Top Fuel Q3 Heat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'First Arrivals'!$B$81:$B$84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Arrivals'!$I$81:$I$84</c:f>
              <c:numCache>
                <c:formatCode>General</c:formatCode>
                <c:ptCount val="4"/>
                <c:pt idx="0">
                  <c:v>128.51019895288175</c:v>
                </c:pt>
                <c:pt idx="1">
                  <c:v>706.80609424084946</c:v>
                </c:pt>
                <c:pt idx="2">
                  <c:v>710.52612631579007</c:v>
                </c:pt>
                <c:pt idx="3">
                  <c:v>736.83501440922385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6-B848-AA12-7DA127201169}"/>
            </c:ext>
          </c:extLst>
        </c:ser>
        <c:ser>
          <c:idx val="8"/>
          <c:order val="8"/>
          <c:tx>
            <c:v>Top Fuel Q3 Heat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'First Arrivals'!$B$92:$B$95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Arrivals'!$I$92:$I$95</c:f>
              <c:numCache>
                <c:formatCode>General</c:formatCode>
                <c:ptCount val="4"/>
                <c:pt idx="0">
                  <c:v>659.82387096774846</c:v>
                </c:pt>
                <c:pt idx="1">
                  <c:v>657.25396299902798</c:v>
                </c:pt>
                <c:pt idx="2">
                  <c:v>669.31067922657496</c:v>
                </c:pt>
                <c:pt idx="3">
                  <c:v>814.27308917197615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B6-B848-AA12-7DA127201169}"/>
            </c:ext>
          </c:extLst>
        </c:ser>
        <c:ser>
          <c:idx val="9"/>
          <c:order val="9"/>
          <c:tx>
            <c:v>Top Fuel Q3 Heat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'First Arrivals'!$B$102:$B$105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Arrivals'!$I$102:$I$105</c:f>
              <c:numCache>
                <c:formatCode>General</c:formatCode>
                <c:ptCount val="4"/>
                <c:pt idx="0">
                  <c:v>101.93292358803801</c:v>
                </c:pt>
                <c:pt idx="1">
                  <c:v>372.92807734805848</c:v>
                </c:pt>
                <c:pt idx="2">
                  <c:v>778.09777521613853</c:v>
                </c:pt>
                <c:pt idx="3">
                  <c:v>1178.9360230547554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B6-B848-AA12-7DA127201169}"/>
            </c:ext>
          </c:extLst>
        </c:ser>
        <c:ser>
          <c:idx val="10"/>
          <c:order val="10"/>
          <c:tx>
            <c:v>Top Fuel Q4 Heat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'First Arrivals'!$B$115:$B$118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Arrivals'!$I$115:$I$118</c:f>
              <c:numCache>
                <c:formatCode>General</c:formatCode>
                <c:ptCount val="4"/>
                <c:pt idx="0">
                  <c:v>587.21167464111943</c:v>
                </c:pt>
                <c:pt idx="1">
                  <c:v>628.4914525139593</c:v>
                </c:pt>
                <c:pt idx="2">
                  <c:v>715.04218220338794</c:v>
                </c:pt>
                <c:pt idx="3">
                  <c:v>720.99189284455326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6-B848-AA12-7DA127201169}"/>
            </c:ext>
          </c:extLst>
        </c:ser>
        <c:ser>
          <c:idx val="11"/>
          <c:order val="11"/>
          <c:tx>
            <c:v>Top Fuel Q4 Heat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'First Arrivals'!$B$126:$B$129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Arrivals'!$I$126:$I$129</c:f>
              <c:numCache>
                <c:formatCode>General</c:formatCode>
                <c:ptCount val="4"/>
                <c:pt idx="0">
                  <c:v>622.98091370559769</c:v>
                </c:pt>
                <c:pt idx="1">
                  <c:v>572.51893129770895</c:v>
                </c:pt>
                <c:pt idx="2">
                  <c:v>805.96993432835791</c:v>
                </c:pt>
                <c:pt idx="3">
                  <c:v>448.95829675153658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B6-B848-AA12-7DA127201169}"/>
            </c:ext>
          </c:extLst>
        </c:ser>
        <c:ser>
          <c:idx val="12"/>
          <c:order val="12"/>
          <c:tx>
            <c:v>Top Fuel Q4 Heat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'First Arrivals'!$B$137:$B$140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Arrivals'!$I$137:$I$140</c:f>
              <c:numCache>
                <c:formatCode>General</c:formatCode>
                <c:ptCount val="4"/>
                <c:pt idx="0">
                  <c:v>565.5633179723535</c:v>
                </c:pt>
                <c:pt idx="1">
                  <c:v>666.99586956521705</c:v>
                </c:pt>
                <c:pt idx="2">
                  <c:v>749.58336479732816</c:v>
                </c:pt>
                <c:pt idx="3">
                  <c:v>760.391821561337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B6-B848-AA12-7DA127201169}"/>
            </c:ext>
          </c:extLst>
        </c:ser>
        <c:ser>
          <c:idx val="13"/>
          <c:order val="13"/>
          <c:tx>
            <c:v>Top Fuel Q4 Heat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'First Arrivals'!$B$149:$B$152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Arrivals'!$I$149:$I$152</c:f>
              <c:numCache>
                <c:formatCode>General</c:formatCode>
                <c:ptCount val="4"/>
                <c:pt idx="0">
                  <c:v>776.7546835444025</c:v>
                </c:pt>
                <c:pt idx="1">
                  <c:v>743.39187224671252</c:v>
                </c:pt>
                <c:pt idx="2">
                  <c:v>828.22063803681579</c:v>
                </c:pt>
                <c:pt idx="3">
                  <c:v>765.51422155689124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B6-B848-AA12-7DA127201169}"/>
            </c:ext>
          </c:extLst>
        </c:ser>
        <c:ser>
          <c:idx val="14"/>
          <c:order val="14"/>
          <c:tx>
            <c:v>Top Fuel Q4 Heat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'First Arrivals'!$B$161:$B$164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Arrivals'!$I$161:$I$164</c:f>
              <c:numCache>
                <c:formatCode>General</c:formatCode>
                <c:ptCount val="4"/>
                <c:pt idx="0">
                  <c:v>689.47887640447743</c:v>
                </c:pt>
                <c:pt idx="1">
                  <c:v>693.73054470710235</c:v>
                </c:pt>
                <c:pt idx="2">
                  <c:v>795.52129640542341</c:v>
                </c:pt>
                <c:pt idx="3">
                  <c:v>771.86943396226468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B6-B848-AA12-7DA127201169}"/>
            </c:ext>
          </c:extLst>
        </c:ser>
        <c:ser>
          <c:idx val="15"/>
          <c:order val="15"/>
          <c:tx>
            <c:v>Funny Car Q4 Heat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'First Arrivals'!$B$172:$B$175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Arrivals'!$I$172:$I$175</c:f>
              <c:numCache>
                <c:formatCode>General</c:formatCode>
                <c:ptCount val="4"/>
                <c:pt idx="0">
                  <c:v>1005.9609836065583</c:v>
                </c:pt>
                <c:pt idx="1">
                  <c:v>700.93439252336123</c:v>
                </c:pt>
                <c:pt idx="2">
                  <c:v>723.47247588424455</c:v>
                </c:pt>
                <c:pt idx="3">
                  <c:v>437.34316869788302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BB6-B848-AA12-7DA127201169}"/>
            </c:ext>
          </c:extLst>
        </c:ser>
        <c:ser>
          <c:idx val="16"/>
          <c:order val="16"/>
          <c:tx>
            <c:v>Funnuy Car Q4 Heat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'First Arrivals'!$B$183:$B$186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Arrivals'!$I$183:$I$186</c:f>
              <c:numCache>
                <c:formatCode>General</c:formatCode>
                <c:ptCount val="4"/>
                <c:pt idx="0">
                  <c:v>909.0906666666682</c:v>
                </c:pt>
                <c:pt idx="1">
                  <c:v>740.94381997805078</c:v>
                </c:pt>
                <c:pt idx="2">
                  <c:v>836.94955982641068</c:v>
                </c:pt>
                <c:pt idx="3">
                  <c:v>296.95905923344958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BB6-B848-AA12-7DA127201169}"/>
            </c:ext>
          </c:extLst>
        </c:ser>
        <c:ser>
          <c:idx val="17"/>
          <c:order val="17"/>
          <c:tx>
            <c:v>Funny Car Q4 Heat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'First Arrivals'!$B$194:$B$197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Arrivals'!$I$194:$I$197</c:f>
              <c:numCache>
                <c:formatCode>General</c:formatCode>
                <c:ptCount val="4"/>
                <c:pt idx="0">
                  <c:v>997.78243902446775</c:v>
                </c:pt>
                <c:pt idx="1">
                  <c:v>715.80044538705351</c:v>
                </c:pt>
                <c:pt idx="2">
                  <c:v>777.64956221197644</c:v>
                </c:pt>
                <c:pt idx="3">
                  <c:v>773.03628117913411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B6-B848-AA12-7DA127201169}"/>
            </c:ext>
          </c:extLst>
        </c:ser>
        <c:ser>
          <c:idx val="18"/>
          <c:order val="18"/>
          <c:tx>
            <c:v>Funny Car Q4 Heat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'First Arrivals'!$B$206:$B$209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Arrivals'!$I$206:$I$209</c:f>
              <c:numCache>
                <c:formatCode>General</c:formatCode>
                <c:ptCount val="4"/>
                <c:pt idx="0">
                  <c:v>864.27633802815069</c:v>
                </c:pt>
                <c:pt idx="1">
                  <c:v>715.80044538706954</c:v>
                </c:pt>
                <c:pt idx="2">
                  <c:v>702.75879229568227</c:v>
                </c:pt>
                <c:pt idx="3">
                  <c:v>723.54227095861017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B6-B848-AA12-7DA12720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64495"/>
        <c:axId val="583799151"/>
      </c:scatterChart>
      <c:valAx>
        <c:axId val="63336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9151"/>
        <c:crosses val="autoZero"/>
        <c:crossBetween val="midCat"/>
      </c:valAx>
      <c:valAx>
        <c:axId val="5837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6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Fuel Q3 Heat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Arrivals'!$F$7:$F$13</c:f>
              <c:numCache>
                <c:formatCode>General</c:formatCode>
                <c:ptCount val="7"/>
                <c:pt idx="0">
                  <c:v>35.649666666666668</c:v>
                </c:pt>
                <c:pt idx="1">
                  <c:v>35.658333333333331</c:v>
                </c:pt>
                <c:pt idx="2">
                  <c:v>35.629666666666658</c:v>
                </c:pt>
                <c:pt idx="3">
                  <c:v>35.708000000000006</c:v>
                </c:pt>
                <c:pt idx="4">
                  <c:v>35.925333333333334</c:v>
                </c:pt>
                <c:pt idx="5">
                  <c:v>36.259333333333331</c:v>
                </c:pt>
                <c:pt idx="6">
                  <c:v>36.598999999999997</c:v>
                </c:pt>
              </c:numCache>
            </c:numRef>
          </c:xVal>
          <c:yVal>
            <c:numRef>
              <c:f>'First Arrivals'!$B$7:$B$13</c:f>
              <c:numCache>
                <c:formatCode>General</c:formatCode>
                <c:ptCount val="7"/>
                <c:pt idx="0">
                  <c:v>-24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330</c:v>
                </c:pt>
                <c:pt idx="5">
                  <c:v>660</c:v>
                </c:pt>
                <c:pt idx="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8-024A-9AB2-C64A8B96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02767"/>
        <c:axId val="599869983"/>
      </c:scatterChart>
      <c:valAx>
        <c:axId val="5439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69983"/>
        <c:crosses val="autoZero"/>
        <c:crossBetween val="midCat"/>
      </c:valAx>
      <c:valAx>
        <c:axId val="5998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Seismic</a:t>
            </a:r>
            <a:r>
              <a:rPr lang="en-US" baseline="0"/>
              <a:t> Wave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Fuel Q3 Heat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Arrivals'!$B$10:$B$13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Arrivals'!$I$10:$I$13</c:f>
              <c:numCache>
                <c:formatCode>General</c:formatCode>
                <c:ptCount val="4"/>
                <c:pt idx="0">
                  <c:v>701.29851428566883</c:v>
                </c:pt>
                <c:pt idx="1">
                  <c:v>816.20292623942146</c:v>
                </c:pt>
                <c:pt idx="2">
                  <c:v>738.10805904866595</c:v>
                </c:pt>
                <c:pt idx="3">
                  <c:v>718.20716292135228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D-8D4A-8318-7A02B48F498C}"/>
            </c:ext>
          </c:extLst>
        </c:ser>
        <c:ser>
          <c:idx val="1"/>
          <c:order val="1"/>
          <c:tx>
            <c:v>Funny Car Q4 Heat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'First Arrivals'!$B$19:$B$22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Arrivals'!$I$19:$I$22</c:f>
              <c:numCache>
                <c:formatCode>General</c:formatCode>
                <c:ptCount val="4"/>
                <c:pt idx="0">
                  <c:v>584.41542857142622</c:v>
                </c:pt>
                <c:pt idx="1">
                  <c:v>716.5603184713375</c:v>
                </c:pt>
                <c:pt idx="2">
                  <c:v>791.32452520515028</c:v>
                </c:pt>
                <c:pt idx="3">
                  <c:v>714.44428920712733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D-8D4A-8318-7A02B48F498C}"/>
            </c:ext>
          </c:extLst>
        </c:ser>
        <c:ser>
          <c:idx val="2"/>
          <c:order val="2"/>
          <c:tx>
            <c:v>Top Fuel Q4 Heat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'First Arrivals'!$B$28:$B$31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Arrivals'!$I$28:$I$31</c:f>
              <c:numCache>
                <c:formatCode>General</c:formatCode>
                <c:ptCount val="4"/>
                <c:pt idx="0">
                  <c:v>882.92978417259837</c:v>
                </c:pt>
                <c:pt idx="1">
                  <c:v>698.03497414684693</c:v>
                </c:pt>
                <c:pt idx="2">
                  <c:v>688.7753265306095</c:v>
                </c:pt>
                <c:pt idx="3">
                  <c:v>768.96766917293542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AD-8D4A-8318-7A02B48F498C}"/>
            </c:ext>
          </c:extLst>
        </c:ser>
        <c:ser>
          <c:idx val="3"/>
          <c:order val="3"/>
          <c:tx>
            <c:v>Top Fuel Q3 Heat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'First Arrivals'!$B$37:$B$40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Arrivals'!$I$37:$I$40</c:f>
              <c:numCache>
                <c:formatCode>General</c:formatCode>
                <c:ptCount val="4"/>
                <c:pt idx="0">
                  <c:v>674.32549450546026</c:v>
                </c:pt>
                <c:pt idx="1">
                  <c:v>669.64267857141738</c:v>
                </c:pt>
                <c:pt idx="2">
                  <c:v>878.33418347429301</c:v>
                </c:pt>
                <c:pt idx="3">
                  <c:v>810.40174326464762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D-8D4A-8318-7A02B48F498C}"/>
            </c:ext>
          </c:extLst>
        </c:ser>
        <c:ser>
          <c:idx val="4"/>
          <c:order val="4"/>
          <c:tx>
            <c:v>Top Fuel Q3 Heat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'First Arrivals'!$B$49:$B$52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Arrivals'!$I$49:$I$52</c:f>
              <c:numCache>
                <c:formatCode>General</c:formatCode>
                <c:ptCount val="4"/>
                <c:pt idx="0">
                  <c:v>578.90207547168916</c:v>
                </c:pt>
                <c:pt idx="1">
                  <c:v>754.10548542062395</c:v>
                </c:pt>
                <c:pt idx="2">
                  <c:v>1491.7123093922867</c:v>
                </c:pt>
                <c:pt idx="3">
                  <c:v>734.98167445202989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AD-8D4A-8318-7A02B48F498C}"/>
            </c:ext>
          </c:extLst>
        </c:ser>
        <c:ser>
          <c:idx val="5"/>
          <c:order val="5"/>
          <c:tx>
            <c:v>Top Fuel Q3 Heat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'First Arrivals'!$B$58:$B$61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Arrivals'!$I$58:$I$61</c:f>
              <c:numCache>
                <c:formatCode>General</c:formatCode>
                <c:ptCount val="4"/>
                <c:pt idx="0">
                  <c:v>1831.7498507460698</c:v>
                </c:pt>
                <c:pt idx="1">
                  <c:v>1366.3963967610557</c:v>
                </c:pt>
                <c:pt idx="2">
                  <c:v>742.98274078150212</c:v>
                </c:pt>
                <c:pt idx="3">
                  <c:v>774.49981067776787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AD-8D4A-8318-7A02B48F498C}"/>
            </c:ext>
          </c:extLst>
        </c:ser>
        <c:ser>
          <c:idx val="6"/>
          <c:order val="6"/>
          <c:tx>
            <c:v>Top Fuel Q3 Heat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'First Arrivals'!$B$70:$B$73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Arrivals'!$I$70:$I$73</c:f>
              <c:numCache>
                <c:formatCode>General</c:formatCode>
                <c:ptCount val="4"/>
                <c:pt idx="0">
                  <c:v>509.24165975097804</c:v>
                </c:pt>
                <c:pt idx="1">
                  <c:v>747.50810631227</c:v>
                </c:pt>
                <c:pt idx="2">
                  <c:v>778.9957530294206</c:v>
                </c:pt>
                <c:pt idx="3">
                  <c:v>710.22708333332753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AD-8D4A-8318-7A02B48F498C}"/>
            </c:ext>
          </c:extLst>
        </c:ser>
        <c:ser>
          <c:idx val="7"/>
          <c:order val="7"/>
          <c:tx>
            <c:v>Top Fuel Q3 Heat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'First Arrivals'!$B$81:$B$84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Arrivals'!$I$81:$I$84</c:f>
              <c:numCache>
                <c:formatCode>General</c:formatCode>
                <c:ptCount val="4"/>
                <c:pt idx="0">
                  <c:v>128.51019895288175</c:v>
                </c:pt>
                <c:pt idx="1">
                  <c:v>706.80609424084946</c:v>
                </c:pt>
                <c:pt idx="2">
                  <c:v>710.52612631579007</c:v>
                </c:pt>
                <c:pt idx="3">
                  <c:v>736.83501440922385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AD-8D4A-8318-7A02B48F498C}"/>
            </c:ext>
          </c:extLst>
        </c:ser>
        <c:ser>
          <c:idx val="8"/>
          <c:order val="8"/>
          <c:tx>
            <c:v>Top Fuel Q3 Heat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'First Arrivals'!$B$92:$B$95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Arrivals'!$I$92:$I$95</c:f>
              <c:numCache>
                <c:formatCode>General</c:formatCode>
                <c:ptCount val="4"/>
                <c:pt idx="0">
                  <c:v>659.82387096774846</c:v>
                </c:pt>
                <c:pt idx="1">
                  <c:v>657.25396299902798</c:v>
                </c:pt>
                <c:pt idx="2">
                  <c:v>669.31067922657496</c:v>
                </c:pt>
                <c:pt idx="3">
                  <c:v>814.27308917197615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AD-8D4A-8318-7A02B48F498C}"/>
            </c:ext>
          </c:extLst>
        </c:ser>
        <c:ser>
          <c:idx val="9"/>
          <c:order val="9"/>
          <c:tx>
            <c:v>Top Fuel Q3 Heat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'First Arrivals'!$B$102:$B$105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Arrivals'!$I$102:$I$105</c:f>
              <c:numCache>
                <c:formatCode>General</c:formatCode>
                <c:ptCount val="4"/>
                <c:pt idx="0">
                  <c:v>101.93292358803801</c:v>
                </c:pt>
                <c:pt idx="1">
                  <c:v>372.92807734805848</c:v>
                </c:pt>
                <c:pt idx="2">
                  <c:v>778.09777521613853</c:v>
                </c:pt>
                <c:pt idx="3">
                  <c:v>1178.9360230547554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AD-8D4A-8318-7A02B48F498C}"/>
            </c:ext>
          </c:extLst>
        </c:ser>
        <c:ser>
          <c:idx val="10"/>
          <c:order val="10"/>
          <c:tx>
            <c:v>Top Fuel Q4 Heat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'First Arrivals'!$B$115:$B$118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Arrivals'!$I$115:$I$118</c:f>
              <c:numCache>
                <c:formatCode>General</c:formatCode>
                <c:ptCount val="4"/>
                <c:pt idx="0">
                  <c:v>587.21167464111943</c:v>
                </c:pt>
                <c:pt idx="1">
                  <c:v>628.4914525139593</c:v>
                </c:pt>
                <c:pt idx="2">
                  <c:v>715.04218220338794</c:v>
                </c:pt>
                <c:pt idx="3">
                  <c:v>720.99189284455326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AD-8D4A-8318-7A02B48F498C}"/>
            </c:ext>
          </c:extLst>
        </c:ser>
        <c:ser>
          <c:idx val="11"/>
          <c:order val="11"/>
          <c:tx>
            <c:v>Top Fuel Q4 Heat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'First Arrivals'!$B$126:$B$129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Arrivals'!$I$126:$I$129</c:f>
              <c:numCache>
                <c:formatCode>General</c:formatCode>
                <c:ptCount val="4"/>
                <c:pt idx="0">
                  <c:v>622.98091370559769</c:v>
                </c:pt>
                <c:pt idx="1">
                  <c:v>572.51893129770895</c:v>
                </c:pt>
                <c:pt idx="2">
                  <c:v>805.96993432835791</c:v>
                </c:pt>
                <c:pt idx="3">
                  <c:v>448.95829675153658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AD-8D4A-8318-7A02B48F498C}"/>
            </c:ext>
          </c:extLst>
        </c:ser>
        <c:ser>
          <c:idx val="12"/>
          <c:order val="12"/>
          <c:tx>
            <c:v>Top Fuel Q4 Heat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'First Arrivals'!$B$137:$B$140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Arrivals'!$I$137:$I$140</c:f>
              <c:numCache>
                <c:formatCode>General</c:formatCode>
                <c:ptCount val="4"/>
                <c:pt idx="0">
                  <c:v>565.5633179723535</c:v>
                </c:pt>
                <c:pt idx="1">
                  <c:v>666.99586956521705</c:v>
                </c:pt>
                <c:pt idx="2">
                  <c:v>749.58336479732816</c:v>
                </c:pt>
                <c:pt idx="3">
                  <c:v>760.391821561337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AD-8D4A-8318-7A02B48F498C}"/>
            </c:ext>
          </c:extLst>
        </c:ser>
        <c:ser>
          <c:idx val="13"/>
          <c:order val="13"/>
          <c:tx>
            <c:v>Top Fuel Q4 Heat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'First Arrivals'!$B$149:$B$152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Arrivals'!$I$149:$I$152</c:f>
              <c:numCache>
                <c:formatCode>General</c:formatCode>
                <c:ptCount val="4"/>
                <c:pt idx="0">
                  <c:v>776.7546835444025</c:v>
                </c:pt>
                <c:pt idx="1">
                  <c:v>743.39187224671252</c:v>
                </c:pt>
                <c:pt idx="2">
                  <c:v>828.22063803681579</c:v>
                </c:pt>
                <c:pt idx="3">
                  <c:v>765.51422155689124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3AD-8D4A-8318-7A02B48F498C}"/>
            </c:ext>
          </c:extLst>
        </c:ser>
        <c:ser>
          <c:idx val="14"/>
          <c:order val="14"/>
          <c:tx>
            <c:v>Top Fuel Q4 Heat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'First Arrivals'!$B$161:$B$164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Arrivals'!$I$161:$I$164</c:f>
              <c:numCache>
                <c:formatCode>General</c:formatCode>
                <c:ptCount val="4"/>
                <c:pt idx="0">
                  <c:v>689.47887640447743</c:v>
                </c:pt>
                <c:pt idx="1">
                  <c:v>693.73054470710235</c:v>
                </c:pt>
                <c:pt idx="2">
                  <c:v>795.52129640542341</c:v>
                </c:pt>
                <c:pt idx="3">
                  <c:v>771.86943396226468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3AD-8D4A-8318-7A02B48F498C}"/>
            </c:ext>
          </c:extLst>
        </c:ser>
        <c:ser>
          <c:idx val="15"/>
          <c:order val="15"/>
          <c:tx>
            <c:v>Funny Car Q4 Heat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'First Arrivals'!$B$172:$B$175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Arrivals'!$I$172:$I$175</c:f>
              <c:numCache>
                <c:formatCode>General</c:formatCode>
                <c:ptCount val="4"/>
                <c:pt idx="0">
                  <c:v>1005.9609836065583</c:v>
                </c:pt>
                <c:pt idx="1">
                  <c:v>700.93439252336123</c:v>
                </c:pt>
                <c:pt idx="2">
                  <c:v>723.47247588424455</c:v>
                </c:pt>
                <c:pt idx="3">
                  <c:v>437.34316869788302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3AD-8D4A-8318-7A02B48F498C}"/>
            </c:ext>
          </c:extLst>
        </c:ser>
        <c:ser>
          <c:idx val="16"/>
          <c:order val="16"/>
          <c:tx>
            <c:v>Funnuy Car Q4 Heat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'First Arrivals'!$B$183:$B$186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Arrivals'!$I$183:$I$186</c:f>
              <c:numCache>
                <c:formatCode>General</c:formatCode>
                <c:ptCount val="4"/>
                <c:pt idx="0">
                  <c:v>909.0906666666682</c:v>
                </c:pt>
                <c:pt idx="1">
                  <c:v>740.94381997805078</c:v>
                </c:pt>
                <c:pt idx="2">
                  <c:v>836.94955982641068</c:v>
                </c:pt>
                <c:pt idx="3">
                  <c:v>296.95905923344958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3AD-8D4A-8318-7A02B48F498C}"/>
            </c:ext>
          </c:extLst>
        </c:ser>
        <c:ser>
          <c:idx val="17"/>
          <c:order val="17"/>
          <c:tx>
            <c:v>Funny Car Q4 Heat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'First Arrivals'!$B$194:$B$197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Arrivals'!$I$194:$I$197</c:f>
              <c:numCache>
                <c:formatCode>General</c:formatCode>
                <c:ptCount val="4"/>
                <c:pt idx="0">
                  <c:v>997.78243902446775</c:v>
                </c:pt>
                <c:pt idx="1">
                  <c:v>715.80044538705351</c:v>
                </c:pt>
                <c:pt idx="2">
                  <c:v>777.64956221197644</c:v>
                </c:pt>
                <c:pt idx="3">
                  <c:v>773.03628117913411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3AD-8D4A-8318-7A02B48F498C}"/>
            </c:ext>
          </c:extLst>
        </c:ser>
        <c:ser>
          <c:idx val="18"/>
          <c:order val="18"/>
          <c:tx>
            <c:v>Funny Car Q4 Heat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'First Arrivals'!$B$206:$B$209</c:f>
              <c:numCache>
                <c:formatCode>General</c:formatCode>
                <c:ptCount val="4"/>
                <c:pt idx="0">
                  <c:v>60</c:v>
                </c:pt>
                <c:pt idx="1">
                  <c:v>330</c:v>
                </c:pt>
                <c:pt idx="2">
                  <c:v>660</c:v>
                </c:pt>
                <c:pt idx="3">
                  <c:v>1000</c:v>
                </c:pt>
              </c:numCache>
            </c:numRef>
          </c:xVal>
          <c:yVal>
            <c:numRef>
              <c:f>'First Arrivals'!$I$206:$I$209</c:f>
              <c:numCache>
                <c:formatCode>General</c:formatCode>
                <c:ptCount val="4"/>
                <c:pt idx="0">
                  <c:v>864.27633802815069</c:v>
                </c:pt>
                <c:pt idx="1">
                  <c:v>715.80044538706954</c:v>
                </c:pt>
                <c:pt idx="2">
                  <c:v>702.75879229568227</c:v>
                </c:pt>
                <c:pt idx="3">
                  <c:v>723.54227095861017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3AD-8D4A-8318-7A02B48F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64495"/>
        <c:axId val="583799151"/>
      </c:scatterChart>
      <c:valAx>
        <c:axId val="63336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9151"/>
        <c:crosses val="autoZero"/>
        <c:crossBetween val="midCat"/>
      </c:valAx>
      <c:valAx>
        <c:axId val="5837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6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184150</xdr:rowOff>
    </xdr:from>
    <xdr:to>
      <xdr:col>19</xdr:col>
      <xdr:colOff>571500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5AD28-FE40-D744-9EC8-D165B7AA2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450297</xdr:colOff>
      <xdr:row>41</xdr:row>
      <xdr:rowOff>167494</xdr:rowOff>
    </xdr:from>
    <xdr:to>
      <xdr:col>19</xdr:col>
      <xdr:colOff>104678</xdr:colOff>
      <xdr:row>64</xdr:row>
      <xdr:rowOff>52424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66FA1-7022-F244-AC46-5C0DF78A6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184150</xdr:rowOff>
    </xdr:from>
    <xdr:to>
      <xdr:col>19</xdr:col>
      <xdr:colOff>571500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7D445-C3DC-FD4E-826B-7B9BF4BC3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450297</xdr:colOff>
      <xdr:row>41</xdr:row>
      <xdr:rowOff>167494</xdr:rowOff>
    </xdr:from>
    <xdr:to>
      <xdr:col>19</xdr:col>
      <xdr:colOff>104678</xdr:colOff>
      <xdr:row>64</xdr:row>
      <xdr:rowOff>52424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8C578-75AA-F04D-B64E-458F2CA3C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621B-CE9E-F048-AE00-54F62A1B6806}">
  <dimension ref="A6:I209"/>
  <sheetViews>
    <sheetView tabSelected="1" topLeftCell="A13" zoomScale="84" workbookViewId="0">
      <selection activeCell="J30" sqref="J30"/>
    </sheetView>
  </sheetViews>
  <sheetFormatPr baseColWidth="10" defaultRowHeight="16" x14ac:dyDescent="0.2"/>
  <cols>
    <col min="1" max="1" width="11.5" customWidth="1"/>
  </cols>
  <sheetData>
    <row r="6" spans="1:9" ht="51" x14ac:dyDescent="0.2">
      <c r="A6" t="s">
        <v>14</v>
      </c>
      <c r="C6" s="3" t="s">
        <v>1</v>
      </c>
      <c r="D6" s="3" t="s">
        <v>2</v>
      </c>
      <c r="E6" s="3" t="s">
        <v>3</v>
      </c>
      <c r="F6" s="3" t="s">
        <v>10</v>
      </c>
      <c r="G6" s="4" t="s">
        <v>12</v>
      </c>
      <c r="H6" s="2" t="s">
        <v>11</v>
      </c>
      <c r="I6" s="3" t="s">
        <v>13</v>
      </c>
    </row>
    <row r="7" spans="1:9" x14ac:dyDescent="0.2">
      <c r="A7" t="s">
        <v>4</v>
      </c>
      <c r="B7">
        <v>-24</v>
      </c>
      <c r="C7">
        <v>35.655999999999999</v>
      </c>
      <c r="D7">
        <v>35.640999999999998</v>
      </c>
      <c r="E7">
        <v>35.652000000000001</v>
      </c>
      <c r="F7">
        <f>AVERAGE(C7:E7)</f>
        <v>35.649666666666668</v>
      </c>
      <c r="G7">
        <v>0</v>
      </c>
    </row>
    <row r="8" spans="1:9" x14ac:dyDescent="0.2">
      <c r="A8" t="s">
        <v>0</v>
      </c>
      <c r="B8">
        <v>0</v>
      </c>
      <c r="C8">
        <v>35.664999999999999</v>
      </c>
      <c r="D8" s="1">
        <v>35.65</v>
      </c>
      <c r="E8" s="1">
        <v>35.659999999999997</v>
      </c>
      <c r="F8">
        <f>AVERAGE(C8:E8)</f>
        <v>35.658333333333331</v>
      </c>
      <c r="G8">
        <f>F8-$F$7</f>
        <v>8.6666666666630476E-3</v>
      </c>
      <c r="H8">
        <f t="shared" ref="H8:H13" si="0">B8/G8</f>
        <v>0</v>
      </c>
      <c r="I8">
        <f t="shared" ref="I8:I13" si="1">H8*0.681818</f>
        <v>0</v>
      </c>
    </row>
    <row r="9" spans="1:9" x14ac:dyDescent="0.2">
      <c r="A9" t="s">
        <v>5</v>
      </c>
      <c r="B9">
        <v>0</v>
      </c>
      <c r="C9">
        <v>35.628</v>
      </c>
      <c r="D9">
        <v>35.637999999999998</v>
      </c>
      <c r="E9">
        <v>35.622999999999998</v>
      </c>
      <c r="F9">
        <f t="shared" ref="F9:F13" si="2">AVERAGE(C9:E9)</f>
        <v>35.629666666666658</v>
      </c>
      <c r="G9">
        <f t="shared" ref="G9:G13" si="3">F9-$F$7</f>
        <v>-2.0000000000010232E-2</v>
      </c>
      <c r="H9">
        <f t="shared" si="0"/>
        <v>0</v>
      </c>
      <c r="I9">
        <f t="shared" si="1"/>
        <v>0</v>
      </c>
    </row>
    <row r="10" spans="1:9" x14ac:dyDescent="0.2">
      <c r="A10" t="s">
        <v>6</v>
      </c>
      <c r="B10">
        <v>60</v>
      </c>
      <c r="C10">
        <v>35.706000000000003</v>
      </c>
      <c r="D10">
        <v>35.707000000000001</v>
      </c>
      <c r="E10">
        <v>35.710999999999999</v>
      </c>
      <c r="F10">
        <f t="shared" si="2"/>
        <v>35.708000000000006</v>
      </c>
      <c r="G10">
        <f t="shared" si="3"/>
        <v>5.8333333333337123E-2</v>
      </c>
      <c r="H10">
        <f t="shared" si="0"/>
        <v>1028.5714285713618</v>
      </c>
      <c r="I10">
        <f t="shared" si="1"/>
        <v>701.29851428566883</v>
      </c>
    </row>
    <row r="11" spans="1:9" x14ac:dyDescent="0.2">
      <c r="A11" t="s">
        <v>7</v>
      </c>
      <c r="B11">
        <v>330</v>
      </c>
      <c r="C11">
        <v>35.921999999999997</v>
      </c>
      <c r="D11">
        <v>35.923000000000002</v>
      </c>
      <c r="E11">
        <v>35.930999999999997</v>
      </c>
      <c r="F11">
        <f t="shared" si="2"/>
        <v>35.925333333333334</v>
      </c>
      <c r="G11">
        <f t="shared" si="3"/>
        <v>0.27566666666666606</v>
      </c>
      <c r="H11">
        <f t="shared" si="0"/>
        <v>1197.0979443772699</v>
      </c>
      <c r="I11">
        <f t="shared" si="1"/>
        <v>816.20292623942146</v>
      </c>
    </row>
    <row r="12" spans="1:9" x14ac:dyDescent="0.2">
      <c r="A12" t="s">
        <v>8</v>
      </c>
      <c r="B12">
        <v>660</v>
      </c>
      <c r="C12">
        <v>36.276000000000003</v>
      </c>
      <c r="D12">
        <v>36.277000000000001</v>
      </c>
      <c r="E12">
        <v>36.225000000000001</v>
      </c>
      <c r="F12">
        <f t="shared" si="2"/>
        <v>36.259333333333331</v>
      </c>
      <c r="G12">
        <f t="shared" si="3"/>
        <v>0.60966666666666214</v>
      </c>
      <c r="H12">
        <f t="shared" si="0"/>
        <v>1082.5587752870501</v>
      </c>
      <c r="I12">
        <f t="shared" si="1"/>
        <v>738.10805904866595</v>
      </c>
    </row>
    <row r="13" spans="1:9" x14ac:dyDescent="0.2">
      <c r="A13" t="s">
        <v>9</v>
      </c>
      <c r="B13">
        <v>1000</v>
      </c>
      <c r="C13">
        <v>36.65</v>
      </c>
      <c r="D13">
        <v>36.542999999999999</v>
      </c>
      <c r="E13">
        <v>36.603999999999999</v>
      </c>
      <c r="F13">
        <f t="shared" si="2"/>
        <v>36.598999999999997</v>
      </c>
      <c r="G13">
        <f t="shared" si="3"/>
        <v>0.94933333333332826</v>
      </c>
      <c r="H13">
        <f t="shared" si="0"/>
        <v>1053.3707865168597</v>
      </c>
      <c r="I13">
        <f t="shared" si="1"/>
        <v>718.20716292135228</v>
      </c>
    </row>
    <row r="15" spans="1:9" ht="51" x14ac:dyDescent="0.2">
      <c r="A15" t="s">
        <v>15</v>
      </c>
      <c r="C15" s="3" t="s">
        <v>1</v>
      </c>
      <c r="D15" s="3" t="s">
        <v>2</v>
      </c>
      <c r="E15" s="3" t="s">
        <v>3</v>
      </c>
      <c r="F15" s="3" t="s">
        <v>10</v>
      </c>
      <c r="G15" s="4" t="s">
        <v>12</v>
      </c>
      <c r="H15" s="2" t="s">
        <v>11</v>
      </c>
      <c r="I15" s="3" t="s">
        <v>13</v>
      </c>
    </row>
    <row r="16" spans="1:9" x14ac:dyDescent="0.2">
      <c r="A16" t="s">
        <v>4</v>
      </c>
      <c r="B16">
        <v>-24</v>
      </c>
      <c r="C16" s="1">
        <v>48.064</v>
      </c>
      <c r="D16" s="1">
        <v>48.103000000000002</v>
      </c>
      <c r="E16" s="1">
        <v>48.078000000000003</v>
      </c>
      <c r="F16" s="1">
        <f>AVERAGE(C16:E16)</f>
        <v>48.081666666666671</v>
      </c>
      <c r="G16">
        <v>0</v>
      </c>
    </row>
    <row r="17" spans="1:9" x14ac:dyDescent="0.2">
      <c r="A17" t="s">
        <v>0</v>
      </c>
      <c r="B17">
        <v>0</v>
      </c>
      <c r="C17" s="1">
        <v>48.116999999999997</v>
      </c>
      <c r="D17" s="1">
        <v>48.127000000000002</v>
      </c>
      <c r="E17" s="1">
        <v>48.131999999999998</v>
      </c>
      <c r="F17" s="1">
        <f t="shared" ref="F17:F22" si="4">AVERAGE(C17:E17)</f>
        <v>48.125333333333337</v>
      </c>
      <c r="G17" s="1">
        <f>F17-$F$16</f>
        <v>4.3666666666666742E-2</v>
      </c>
      <c r="H17">
        <f t="shared" ref="H17:H22" si="5">B17/G17</f>
        <v>0</v>
      </c>
      <c r="I17">
        <f t="shared" ref="I17:I22" si="6">H17*0.681818</f>
        <v>0</v>
      </c>
    </row>
    <row r="18" spans="1:9" x14ac:dyDescent="0.2">
      <c r="A18" t="s">
        <v>5</v>
      </c>
      <c r="B18">
        <v>0</v>
      </c>
      <c r="C18" s="1">
        <v>48.113</v>
      </c>
      <c r="D18" s="1">
        <v>48.127000000000002</v>
      </c>
      <c r="E18" s="1">
        <v>48.133000000000003</v>
      </c>
      <c r="F18" s="1">
        <f t="shared" si="4"/>
        <v>48.12433333333334</v>
      </c>
      <c r="G18" s="1">
        <f t="shared" ref="G18:G22" si="7">F18-$F$16</f>
        <v>4.2666666666669073E-2</v>
      </c>
      <c r="H18">
        <f t="shared" si="5"/>
        <v>0</v>
      </c>
      <c r="I18">
        <f t="shared" si="6"/>
        <v>0</v>
      </c>
    </row>
    <row r="19" spans="1:9" x14ac:dyDescent="0.2">
      <c r="A19" t="s">
        <v>6</v>
      </c>
      <c r="B19">
        <v>60</v>
      </c>
      <c r="C19" s="1">
        <v>48.165999999999997</v>
      </c>
      <c r="D19" s="1">
        <v>48.143999999999998</v>
      </c>
      <c r="E19" s="1">
        <v>48.145000000000003</v>
      </c>
      <c r="F19" s="1">
        <f t="shared" si="4"/>
        <v>48.151666666666671</v>
      </c>
      <c r="G19" s="1">
        <f t="shared" si="7"/>
        <v>7.0000000000000284E-2</v>
      </c>
      <c r="H19">
        <f t="shared" si="5"/>
        <v>857.1428571428537</v>
      </c>
      <c r="I19">
        <f t="shared" si="6"/>
        <v>584.41542857142622</v>
      </c>
    </row>
    <row r="20" spans="1:9" x14ac:dyDescent="0.2">
      <c r="A20" t="s">
        <v>7</v>
      </c>
      <c r="B20">
        <v>330</v>
      </c>
      <c r="C20" s="1">
        <v>48.406999999999996</v>
      </c>
      <c r="D20" s="1">
        <v>48.39</v>
      </c>
      <c r="E20" s="1">
        <v>48.39</v>
      </c>
      <c r="F20" s="1">
        <f t="shared" si="4"/>
        <v>48.395666666666671</v>
      </c>
      <c r="G20" s="1">
        <f t="shared" si="7"/>
        <v>0.31400000000000006</v>
      </c>
      <c r="H20">
        <f t="shared" si="5"/>
        <v>1050.9554140127386</v>
      </c>
      <c r="I20">
        <f t="shared" si="6"/>
        <v>716.5603184713375</v>
      </c>
    </row>
    <row r="21" spans="1:9" x14ac:dyDescent="0.2">
      <c r="A21" t="s">
        <v>8</v>
      </c>
      <c r="B21">
        <v>660</v>
      </c>
      <c r="C21" s="1">
        <v>48.642000000000003</v>
      </c>
      <c r="D21" s="1">
        <v>48.633000000000003</v>
      </c>
      <c r="E21" s="1">
        <v>48.676000000000002</v>
      </c>
      <c r="F21" s="1">
        <f t="shared" si="4"/>
        <v>48.650333333333343</v>
      </c>
      <c r="G21" s="1">
        <f t="shared" si="7"/>
        <v>0.56866666666667243</v>
      </c>
      <c r="H21">
        <f t="shared" si="5"/>
        <v>1160.6096131301172</v>
      </c>
      <c r="I21">
        <f t="shared" si="6"/>
        <v>791.32452520515028</v>
      </c>
    </row>
    <row r="22" spans="1:9" x14ac:dyDescent="0.2">
      <c r="A22" t="s">
        <v>9</v>
      </c>
      <c r="B22">
        <v>1000</v>
      </c>
      <c r="C22" s="1">
        <v>49.037999999999997</v>
      </c>
      <c r="D22" s="1">
        <v>49.033999999999999</v>
      </c>
      <c r="E22" s="1">
        <v>49.036000000000001</v>
      </c>
      <c r="F22" s="1">
        <f t="shared" si="4"/>
        <v>49.036000000000001</v>
      </c>
      <c r="G22" s="1">
        <f t="shared" si="7"/>
        <v>0.95433333333333081</v>
      </c>
      <c r="H22">
        <f t="shared" si="5"/>
        <v>1047.8519035976276</v>
      </c>
      <c r="I22">
        <f t="shared" si="6"/>
        <v>714.44428920712733</v>
      </c>
    </row>
    <row r="24" spans="1:9" ht="51" x14ac:dyDescent="0.2">
      <c r="A24" t="s">
        <v>16</v>
      </c>
      <c r="C24" s="3" t="s">
        <v>1</v>
      </c>
      <c r="D24" s="3" t="s">
        <v>2</v>
      </c>
      <c r="E24" s="3" t="s">
        <v>3</v>
      </c>
      <c r="F24" s="3" t="s">
        <v>10</v>
      </c>
      <c r="G24" s="4" t="s">
        <v>12</v>
      </c>
      <c r="H24" s="2" t="s">
        <v>11</v>
      </c>
      <c r="I24" s="3" t="s">
        <v>13</v>
      </c>
    </row>
    <row r="25" spans="1:9" x14ac:dyDescent="0.2">
      <c r="A25" t="s">
        <v>4</v>
      </c>
      <c r="B25">
        <v>-24</v>
      </c>
      <c r="C25" s="1">
        <v>51.478999999999999</v>
      </c>
      <c r="D25" s="1">
        <v>51.494</v>
      </c>
      <c r="E25" s="1">
        <v>51.484000000000002</v>
      </c>
      <c r="F25" s="1">
        <f>AVERAGE(C25:E25)</f>
        <v>51.485666666666667</v>
      </c>
      <c r="G25">
        <v>0</v>
      </c>
    </row>
    <row r="26" spans="1:9" x14ac:dyDescent="0.2">
      <c r="A26" t="s">
        <v>0</v>
      </c>
      <c r="B26">
        <v>0</v>
      </c>
      <c r="C26" s="1">
        <v>51.470999999999997</v>
      </c>
      <c r="D26" s="1">
        <v>51.488</v>
      </c>
      <c r="E26" s="1">
        <v>51.517000000000003</v>
      </c>
      <c r="F26" s="1">
        <f t="shared" ref="F26:F31" si="8">AVERAGE(C26:E26)</f>
        <v>51.491999999999997</v>
      </c>
      <c r="G26" s="1">
        <f>F26-$F$25</f>
        <v>6.3333333333304154E-3</v>
      </c>
      <c r="H26">
        <f t="shared" ref="H26:H31" si="9">B26/G26</f>
        <v>0</v>
      </c>
      <c r="I26">
        <f t="shared" ref="I26:I31" si="10">H26*0.681818</f>
        <v>0</v>
      </c>
    </row>
    <row r="27" spans="1:9" x14ac:dyDescent="0.2">
      <c r="A27" t="s">
        <v>5</v>
      </c>
      <c r="B27">
        <v>0</v>
      </c>
      <c r="C27" s="1">
        <v>51.457000000000001</v>
      </c>
      <c r="D27" s="1">
        <v>51.476999999999997</v>
      </c>
      <c r="E27" s="1">
        <v>51.457000000000001</v>
      </c>
      <c r="F27" s="1">
        <f t="shared" si="8"/>
        <v>51.463666666666661</v>
      </c>
      <c r="G27" s="1">
        <f t="shared" ref="G27:G31" si="11">F27-$F$25</f>
        <v>-2.2000000000005571E-2</v>
      </c>
      <c r="H27">
        <f t="shared" si="9"/>
        <v>0</v>
      </c>
      <c r="I27">
        <f t="shared" si="10"/>
        <v>0</v>
      </c>
    </row>
    <row r="28" spans="1:9" x14ac:dyDescent="0.2">
      <c r="A28" t="s">
        <v>6</v>
      </c>
      <c r="B28">
        <v>60</v>
      </c>
      <c r="C28" s="1">
        <v>51.54</v>
      </c>
      <c r="D28" s="1">
        <v>51.536000000000001</v>
      </c>
      <c r="E28" s="1">
        <v>51.52</v>
      </c>
      <c r="F28" s="1">
        <f t="shared" si="8"/>
        <v>51.532000000000004</v>
      </c>
      <c r="G28" s="1">
        <f t="shared" si="11"/>
        <v>4.6333333333336668E-2</v>
      </c>
      <c r="H28">
        <f t="shared" si="9"/>
        <v>1294.9640287768852</v>
      </c>
      <c r="I28">
        <f t="shared" si="10"/>
        <v>882.92978417259837</v>
      </c>
    </row>
    <row r="29" spans="1:9" x14ac:dyDescent="0.2">
      <c r="A29" t="s">
        <v>7</v>
      </c>
      <c r="B29">
        <v>330</v>
      </c>
      <c r="C29" s="1">
        <v>51.811999999999998</v>
      </c>
      <c r="D29" s="1">
        <v>51.81</v>
      </c>
      <c r="E29" s="1">
        <v>51.802</v>
      </c>
      <c r="F29" s="1">
        <f t="shared" si="8"/>
        <v>51.808</v>
      </c>
      <c r="G29" s="1">
        <f t="shared" si="11"/>
        <v>0.32233333333333292</v>
      </c>
      <c r="H29">
        <f t="shared" si="9"/>
        <v>1023.7849017580158</v>
      </c>
      <c r="I29">
        <f t="shared" si="10"/>
        <v>698.03497414684693</v>
      </c>
    </row>
    <row r="30" spans="1:9" x14ac:dyDescent="0.2">
      <c r="A30" t="s">
        <v>8</v>
      </c>
      <c r="B30">
        <v>660</v>
      </c>
      <c r="C30" s="1">
        <v>52.225000000000001</v>
      </c>
      <c r="D30" s="1">
        <v>52.12</v>
      </c>
      <c r="E30" s="1">
        <v>52.072000000000003</v>
      </c>
      <c r="F30" s="1">
        <f t="shared" si="8"/>
        <v>52.139000000000003</v>
      </c>
      <c r="G30" s="1">
        <f t="shared" si="11"/>
        <v>0.65333333333333599</v>
      </c>
      <c r="H30">
        <f t="shared" si="9"/>
        <v>1010.2040816326489</v>
      </c>
      <c r="I30">
        <f t="shared" si="10"/>
        <v>688.7753265306095</v>
      </c>
    </row>
    <row r="31" spans="1:9" x14ac:dyDescent="0.2">
      <c r="A31" t="s">
        <v>9</v>
      </c>
      <c r="B31">
        <v>1000</v>
      </c>
      <c r="C31" s="1">
        <v>52.384</v>
      </c>
      <c r="D31" s="1">
        <v>52.366</v>
      </c>
      <c r="E31" s="1">
        <v>52.366999999999997</v>
      </c>
      <c r="F31" s="1">
        <f t="shared" si="8"/>
        <v>52.37233333333333</v>
      </c>
      <c r="G31" s="1">
        <f t="shared" si="11"/>
        <v>0.88666666666666316</v>
      </c>
      <c r="H31">
        <f t="shared" si="9"/>
        <v>1127.8195488721849</v>
      </c>
      <c r="I31">
        <f t="shared" si="10"/>
        <v>768.96766917293542</v>
      </c>
    </row>
    <row r="33" spans="1:9" ht="51" x14ac:dyDescent="0.2">
      <c r="A33" s="6" t="s">
        <v>46</v>
      </c>
      <c r="C33" s="3" t="s">
        <v>1</v>
      </c>
      <c r="D33" s="3" t="s">
        <v>2</v>
      </c>
      <c r="E33" s="3" t="s">
        <v>3</v>
      </c>
      <c r="F33" s="3" t="s">
        <v>10</v>
      </c>
      <c r="G33" s="4" t="s">
        <v>12</v>
      </c>
      <c r="H33" s="2" t="s">
        <v>11</v>
      </c>
      <c r="I33" s="3" t="s">
        <v>13</v>
      </c>
    </row>
    <row r="34" spans="1:9" x14ac:dyDescent="0.2">
      <c r="A34" t="s">
        <v>4</v>
      </c>
      <c r="B34">
        <v>-24</v>
      </c>
      <c r="C34" s="1">
        <v>33.000999999999998</v>
      </c>
      <c r="D34" s="1">
        <v>32.991</v>
      </c>
      <c r="E34" s="1">
        <v>32.991999999999997</v>
      </c>
      <c r="F34" s="1">
        <f>AVERAGE(C34:E34)</f>
        <v>32.99466666666666</v>
      </c>
      <c r="G34">
        <v>0</v>
      </c>
    </row>
    <row r="35" spans="1:9" x14ac:dyDescent="0.2">
      <c r="A35" t="s">
        <v>0</v>
      </c>
      <c r="B35">
        <v>0</v>
      </c>
      <c r="C35" s="1">
        <v>33.015000000000001</v>
      </c>
      <c r="D35" s="1">
        <v>33.049999999999997</v>
      </c>
      <c r="E35" s="1">
        <v>33.034999999999997</v>
      </c>
      <c r="F35" s="1">
        <f t="shared" ref="F35:F40" si="12">AVERAGE(C35:E35)</f>
        <v>33.033333333333331</v>
      </c>
      <c r="G35" s="1">
        <f>F35-$F$34</f>
        <v>3.866666666667129E-2</v>
      </c>
      <c r="H35">
        <f t="shared" ref="H35:H40" si="13">B35/G35</f>
        <v>0</v>
      </c>
      <c r="I35">
        <f t="shared" ref="I35:I40" si="14">H35*0.681818</f>
        <v>0</v>
      </c>
    </row>
    <row r="36" spans="1:9" x14ac:dyDescent="0.2">
      <c r="A36" t="s">
        <v>5</v>
      </c>
      <c r="B36">
        <v>0</v>
      </c>
      <c r="C36" s="1">
        <v>32.957999999999998</v>
      </c>
      <c r="D36" s="1">
        <v>32.991999999999997</v>
      </c>
      <c r="E36" s="1">
        <v>32.981000000000002</v>
      </c>
      <c r="F36" s="1">
        <f t="shared" si="12"/>
        <v>32.976999999999997</v>
      </c>
      <c r="G36" s="1">
        <f t="shared" ref="G36:G40" si="15">F36-$F$34</f>
        <v>-1.7666666666663389E-2</v>
      </c>
      <c r="H36">
        <f t="shared" si="13"/>
        <v>0</v>
      </c>
      <c r="I36">
        <f t="shared" si="14"/>
        <v>0</v>
      </c>
    </row>
    <row r="37" spans="1:9" x14ac:dyDescent="0.2">
      <c r="A37" t="s">
        <v>6</v>
      </c>
      <c r="B37">
        <v>60</v>
      </c>
      <c r="C37" s="1">
        <v>33.040999999999997</v>
      </c>
      <c r="D37" s="1">
        <v>33.07</v>
      </c>
      <c r="E37" s="1">
        <v>33.055</v>
      </c>
      <c r="F37" s="1">
        <f t="shared" si="12"/>
        <v>33.05533333333333</v>
      </c>
      <c r="G37" s="1">
        <f t="shared" si="15"/>
        <v>6.0666666666669755E-2</v>
      </c>
      <c r="H37">
        <f t="shared" si="13"/>
        <v>989.01098901093872</v>
      </c>
      <c r="I37">
        <f>H37*0.681818</f>
        <v>674.32549450546026</v>
      </c>
    </row>
    <row r="38" spans="1:9" x14ac:dyDescent="0.2">
      <c r="A38" t="s">
        <v>7</v>
      </c>
      <c r="B38">
        <v>330</v>
      </c>
      <c r="C38" s="1">
        <v>33.323999999999998</v>
      </c>
      <c r="D38" s="1">
        <v>33.338999999999999</v>
      </c>
      <c r="E38" s="1">
        <v>33.329000000000001</v>
      </c>
      <c r="F38" s="1">
        <f t="shared" si="12"/>
        <v>33.330666666666666</v>
      </c>
      <c r="G38" s="1">
        <f t="shared" si="15"/>
        <v>0.33600000000000563</v>
      </c>
      <c r="H38">
        <f t="shared" si="13"/>
        <v>982.14285714284074</v>
      </c>
      <c r="I38">
        <f t="shared" si="14"/>
        <v>669.64267857141738</v>
      </c>
    </row>
    <row r="39" spans="1:9" x14ac:dyDescent="0.2">
      <c r="A39" t="s">
        <v>8</v>
      </c>
      <c r="B39">
        <v>660</v>
      </c>
      <c r="C39" s="1">
        <v>33.595999999999997</v>
      </c>
      <c r="D39" s="1">
        <v>33.515999999999998</v>
      </c>
      <c r="E39" s="1">
        <v>33.408999999999999</v>
      </c>
      <c r="F39" s="1">
        <f t="shared" si="12"/>
        <v>33.506999999999998</v>
      </c>
      <c r="G39" s="1">
        <f t="shared" si="15"/>
        <v>0.51233333333333775</v>
      </c>
      <c r="H39">
        <f t="shared" si="13"/>
        <v>1288.2238126219797</v>
      </c>
      <c r="I39">
        <f t="shared" si="14"/>
        <v>878.33418347429301</v>
      </c>
    </row>
    <row r="40" spans="1:9" x14ac:dyDescent="0.2">
      <c r="A40" t="s">
        <v>9</v>
      </c>
      <c r="B40">
        <v>1000</v>
      </c>
      <c r="C40" s="1">
        <v>33.741999999999997</v>
      </c>
      <c r="D40" s="1">
        <v>33.877000000000002</v>
      </c>
      <c r="E40" s="1">
        <v>33.889000000000003</v>
      </c>
      <c r="F40" s="1">
        <f t="shared" si="12"/>
        <v>33.836000000000006</v>
      </c>
      <c r="G40" s="1">
        <f t="shared" si="15"/>
        <v>0.84133333333334548</v>
      </c>
      <c r="H40">
        <f t="shared" si="13"/>
        <v>1188.5895404120272</v>
      </c>
      <c r="I40">
        <f t="shared" si="14"/>
        <v>810.40174326464762</v>
      </c>
    </row>
    <row r="42" spans="1:9" x14ac:dyDescent="0.2">
      <c r="A42" t="s">
        <v>18</v>
      </c>
    </row>
    <row r="44" spans="1:9" x14ac:dyDescent="0.2">
      <c r="B44" t="s">
        <v>22</v>
      </c>
      <c r="C44" t="s">
        <v>23</v>
      </c>
      <c r="D44" t="s">
        <v>24</v>
      </c>
      <c r="E44" t="s">
        <v>25</v>
      </c>
    </row>
    <row r="45" spans="1:9" ht="51" x14ac:dyDescent="0.2">
      <c r="A45" t="s">
        <v>17</v>
      </c>
      <c r="C45" s="3" t="s">
        <v>1</v>
      </c>
      <c r="D45" s="3" t="s">
        <v>2</v>
      </c>
      <c r="E45" s="3" t="s">
        <v>3</v>
      </c>
      <c r="F45" s="3" t="s">
        <v>10</v>
      </c>
      <c r="G45" s="4" t="s">
        <v>12</v>
      </c>
      <c r="H45" s="2" t="s">
        <v>11</v>
      </c>
      <c r="I45" s="3" t="s">
        <v>13</v>
      </c>
    </row>
    <row r="46" spans="1:9" x14ac:dyDescent="0.2">
      <c r="A46" t="s">
        <v>4</v>
      </c>
      <c r="B46">
        <v>-24</v>
      </c>
      <c r="C46" s="1">
        <v>41.345999999999997</v>
      </c>
      <c r="D46" s="1">
        <v>41.335000000000001</v>
      </c>
      <c r="E46" s="1">
        <v>41.343000000000004</v>
      </c>
      <c r="F46" s="1">
        <f>AVERAGE(C46:E46)</f>
        <v>41.341333333333331</v>
      </c>
      <c r="G46">
        <v>0</v>
      </c>
    </row>
    <row r="47" spans="1:9" x14ac:dyDescent="0.2">
      <c r="A47" t="s">
        <v>0</v>
      </c>
      <c r="B47">
        <v>0</v>
      </c>
      <c r="C47" s="1">
        <v>41.354999999999997</v>
      </c>
      <c r="D47" s="1">
        <v>41.37</v>
      </c>
      <c r="E47" s="1">
        <v>41.375</v>
      </c>
      <c r="F47" s="1">
        <f>AVERAGE(C47:E47)</f>
        <v>41.366666666666667</v>
      </c>
      <c r="G47" s="1">
        <f>F47-$F$46</f>
        <v>2.5333333333335872E-2</v>
      </c>
      <c r="H47">
        <f t="shared" ref="H47:H52" si="16">B47/G47</f>
        <v>0</v>
      </c>
      <c r="I47">
        <f t="shared" ref="I47:I52" si="17">H47*0.681818</f>
        <v>0</v>
      </c>
    </row>
    <row r="48" spans="1:9" x14ac:dyDescent="0.2">
      <c r="A48" t="s">
        <v>5</v>
      </c>
      <c r="B48">
        <v>0</v>
      </c>
      <c r="C48" s="1">
        <v>41.329000000000001</v>
      </c>
      <c r="D48" s="1">
        <v>41.332999999999998</v>
      </c>
      <c r="E48" s="1">
        <v>41.332000000000001</v>
      </c>
      <c r="F48" s="1">
        <f t="shared" ref="F48:F52" si="18">AVERAGE(C48:E48)</f>
        <v>41.331333333333333</v>
      </c>
      <c r="G48" s="1">
        <f t="shared" ref="G48:G52" si="19">F48-$F$46</f>
        <v>-9.9999999999980105E-3</v>
      </c>
      <c r="H48">
        <f t="shared" si="16"/>
        <v>0</v>
      </c>
      <c r="I48">
        <f t="shared" si="17"/>
        <v>0</v>
      </c>
    </row>
    <row r="49" spans="1:9" x14ac:dyDescent="0.2">
      <c r="A49" t="s">
        <v>6</v>
      </c>
      <c r="B49">
        <v>60</v>
      </c>
      <c r="C49" s="1">
        <v>41.415999999999997</v>
      </c>
      <c r="D49" s="1">
        <v>41.41</v>
      </c>
      <c r="E49" s="1">
        <v>41.41</v>
      </c>
      <c r="F49" s="1">
        <f t="shared" si="18"/>
        <v>41.411999999999999</v>
      </c>
      <c r="G49" s="1">
        <f t="shared" si="19"/>
        <v>7.0666666666667766E-2</v>
      </c>
      <c r="H49">
        <f t="shared" si="16"/>
        <v>849.05660377357174</v>
      </c>
      <c r="I49">
        <f>H49*0.681818</f>
        <v>578.90207547168916</v>
      </c>
    </row>
    <row r="50" spans="1:9" x14ac:dyDescent="0.2">
      <c r="A50" t="s">
        <v>7</v>
      </c>
      <c r="B50">
        <v>330</v>
      </c>
      <c r="C50" s="1">
        <v>41.662100000000002</v>
      </c>
      <c r="D50" s="1">
        <v>41.591000000000001</v>
      </c>
      <c r="E50" s="1">
        <v>41.665999999999997</v>
      </c>
      <c r="F50" s="1">
        <f>AVERAGE(C50:E50)</f>
        <v>41.639699999999998</v>
      </c>
      <c r="G50" s="1">
        <f t="shared" si="19"/>
        <v>0.29836666666666645</v>
      </c>
      <c r="H50">
        <f t="shared" si="16"/>
        <v>1106.021673556028</v>
      </c>
      <c r="I50">
        <f t="shared" si="17"/>
        <v>754.10548542062395</v>
      </c>
    </row>
    <row r="51" spans="1:9" x14ac:dyDescent="0.2">
      <c r="A51" t="s">
        <v>8</v>
      </c>
      <c r="B51">
        <v>660</v>
      </c>
      <c r="C51" s="1">
        <v>41.829000000000001</v>
      </c>
      <c r="D51" s="1">
        <v>41.55</v>
      </c>
      <c r="E51" s="1">
        <v>41.55</v>
      </c>
      <c r="F51" s="1">
        <f t="shared" si="18"/>
        <v>41.642999999999994</v>
      </c>
      <c r="G51" s="1">
        <f t="shared" si="19"/>
        <v>0.30166666666666231</v>
      </c>
      <c r="H51">
        <f t="shared" si="16"/>
        <v>2187.8453038674347</v>
      </c>
      <c r="I51">
        <f t="shared" si="17"/>
        <v>1491.7123093922867</v>
      </c>
    </row>
    <row r="52" spans="1:9" x14ac:dyDescent="0.2">
      <c r="A52" t="s">
        <v>9</v>
      </c>
      <c r="B52">
        <v>1000</v>
      </c>
      <c r="C52" s="1">
        <v>42.28</v>
      </c>
      <c r="D52" s="1">
        <v>42.249000000000002</v>
      </c>
      <c r="E52" s="1">
        <v>42.277999999999999</v>
      </c>
      <c r="F52" s="1">
        <f t="shared" si="18"/>
        <v>42.268999999999998</v>
      </c>
      <c r="G52" s="1">
        <f t="shared" si="19"/>
        <v>0.92766666666666708</v>
      </c>
      <c r="H52">
        <f t="shared" si="16"/>
        <v>1077.9734099892198</v>
      </c>
      <c r="I52">
        <f t="shared" si="17"/>
        <v>734.98167445202989</v>
      </c>
    </row>
    <row r="53" spans="1:9" x14ac:dyDescent="0.2">
      <c r="B53" t="s">
        <v>22</v>
      </c>
      <c r="C53" t="s">
        <v>23</v>
      </c>
      <c r="D53" t="s">
        <v>26</v>
      </c>
      <c r="E53" t="s">
        <v>25</v>
      </c>
    </row>
    <row r="54" spans="1:9" ht="51" x14ac:dyDescent="0.2">
      <c r="A54" t="s">
        <v>19</v>
      </c>
      <c r="C54" s="3" t="s">
        <v>1</v>
      </c>
      <c r="D54" s="3" t="s">
        <v>2</v>
      </c>
      <c r="E54" s="3" t="s">
        <v>3</v>
      </c>
      <c r="F54" s="3" t="s">
        <v>10</v>
      </c>
      <c r="G54" s="4" t="s">
        <v>12</v>
      </c>
      <c r="H54" s="2" t="s">
        <v>11</v>
      </c>
      <c r="I54" s="3" t="s">
        <v>13</v>
      </c>
    </row>
    <row r="55" spans="1:9" x14ac:dyDescent="0.2">
      <c r="A55" t="s">
        <v>4</v>
      </c>
      <c r="B55">
        <v>-24</v>
      </c>
      <c r="C55" s="1">
        <v>59.371000000000002</v>
      </c>
      <c r="D55" s="1">
        <v>59.451000000000001</v>
      </c>
      <c r="E55" s="1">
        <v>59.430999999999997</v>
      </c>
      <c r="F55" s="1">
        <f>AVERAGE(C55:E55)</f>
        <v>59.417666666666662</v>
      </c>
      <c r="G55">
        <v>0</v>
      </c>
    </row>
    <row r="56" spans="1:9" x14ac:dyDescent="0.2">
      <c r="A56" t="s">
        <v>0</v>
      </c>
      <c r="B56">
        <v>0</v>
      </c>
      <c r="C56" s="1">
        <v>59.396000000000001</v>
      </c>
      <c r="D56" s="1">
        <v>59.381</v>
      </c>
      <c r="E56" s="1">
        <v>59.415999999999997</v>
      </c>
      <c r="F56" s="1">
        <f>AVERAGE(C56:E56)</f>
        <v>59.397666666666659</v>
      </c>
      <c r="G56" s="1">
        <f>F56-$F$55</f>
        <v>-2.0000000000003126E-2</v>
      </c>
      <c r="H56">
        <f t="shared" ref="H56:H61" si="20">B56/G56</f>
        <v>0</v>
      </c>
      <c r="I56">
        <f t="shared" ref="I56:I61" si="21">H56*0.681818</f>
        <v>0</v>
      </c>
    </row>
    <row r="57" spans="1:9" x14ac:dyDescent="0.2">
      <c r="A57" t="s">
        <v>5</v>
      </c>
      <c r="B57">
        <v>0</v>
      </c>
      <c r="C57" s="1">
        <v>59.363999999999997</v>
      </c>
      <c r="D57" s="1">
        <v>59.356999999999999</v>
      </c>
      <c r="E57" s="1">
        <v>59.366999999999997</v>
      </c>
      <c r="F57" s="1">
        <f t="shared" ref="F57:F61" si="22">AVERAGE(C57:E57)</f>
        <v>59.362666666666662</v>
      </c>
      <c r="G57" s="1">
        <f t="shared" ref="G57:G61" si="23">F57-$F$55</f>
        <v>-5.4999999999999716E-2</v>
      </c>
      <c r="H57">
        <f t="shared" si="20"/>
        <v>0</v>
      </c>
      <c r="I57">
        <f t="shared" si="21"/>
        <v>0</v>
      </c>
    </row>
    <row r="58" spans="1:9" x14ac:dyDescent="0.2">
      <c r="A58" t="s">
        <v>6</v>
      </c>
      <c r="B58">
        <v>60</v>
      </c>
      <c r="C58" s="1">
        <v>59.432000000000002</v>
      </c>
      <c r="D58" s="1">
        <v>59.441000000000003</v>
      </c>
      <c r="E58" s="1">
        <v>59.447000000000003</v>
      </c>
      <c r="F58" s="1">
        <f t="shared" si="22"/>
        <v>59.44</v>
      </c>
      <c r="G58" s="1">
        <f t="shared" si="23"/>
        <v>2.2333333333335759E-2</v>
      </c>
      <c r="H58">
        <f t="shared" si="20"/>
        <v>2686.5671641788126</v>
      </c>
      <c r="I58">
        <f>H58*0.681818</f>
        <v>1831.7498507460698</v>
      </c>
    </row>
    <row r="59" spans="1:9" x14ac:dyDescent="0.2">
      <c r="A59" t="s">
        <v>7</v>
      </c>
      <c r="B59">
        <v>330</v>
      </c>
      <c r="C59" s="1">
        <v>59.56</v>
      </c>
      <c r="D59" s="1">
        <v>59.557000000000002</v>
      </c>
      <c r="E59" s="1">
        <v>59.63</v>
      </c>
      <c r="F59" s="1">
        <f t="shared" si="22"/>
        <v>59.582333333333338</v>
      </c>
      <c r="G59" s="1">
        <f t="shared" si="23"/>
        <v>0.16466666666667606</v>
      </c>
      <c r="H59">
        <f t="shared" si="20"/>
        <v>2004.048582995837</v>
      </c>
      <c r="I59">
        <f t="shared" si="21"/>
        <v>1366.3963967610557</v>
      </c>
    </row>
    <row r="60" spans="1:9" x14ac:dyDescent="0.2">
      <c r="A60" t="s">
        <v>8</v>
      </c>
      <c r="B60">
        <v>660</v>
      </c>
      <c r="C60" s="1">
        <v>60.115000000000002</v>
      </c>
      <c r="D60" s="1">
        <v>59.994999999999997</v>
      </c>
      <c r="E60" s="1">
        <v>59.96</v>
      </c>
      <c r="F60" s="1">
        <f t="shared" si="22"/>
        <v>60.023333333333333</v>
      </c>
      <c r="G60" s="1">
        <f t="shared" si="23"/>
        <v>0.60566666666667146</v>
      </c>
      <c r="H60">
        <f t="shared" si="20"/>
        <v>1089.7083104017524</v>
      </c>
      <c r="I60">
        <f t="shared" si="21"/>
        <v>742.98274078150212</v>
      </c>
    </row>
    <row r="61" spans="1:9" x14ac:dyDescent="0.2">
      <c r="A61" t="s">
        <v>9</v>
      </c>
      <c r="B61">
        <v>1000</v>
      </c>
      <c r="C61" s="1">
        <v>60.271000000000001</v>
      </c>
      <c r="D61" s="1">
        <v>60.335999999999999</v>
      </c>
      <c r="E61" s="1">
        <v>60.286999999999999</v>
      </c>
      <c r="F61" s="7">
        <f t="shared" si="22"/>
        <v>60.298000000000002</v>
      </c>
      <c r="G61" s="1">
        <f t="shared" si="23"/>
        <v>0.88033333333333985</v>
      </c>
      <c r="H61">
        <f t="shared" si="20"/>
        <v>1135.9333585762884</v>
      </c>
      <c r="I61">
        <f t="shared" si="21"/>
        <v>774.49981067776787</v>
      </c>
    </row>
    <row r="62" spans="1:9" x14ac:dyDescent="0.2">
      <c r="C62" s="1"/>
      <c r="D62" s="1"/>
      <c r="E62" s="1"/>
      <c r="F62" s="5"/>
      <c r="G62" s="1"/>
    </row>
    <row r="65" spans="1:9" x14ac:dyDescent="0.2">
      <c r="A65" t="s">
        <v>22</v>
      </c>
      <c r="B65" t="s">
        <v>23</v>
      </c>
      <c r="C65" t="s">
        <v>28</v>
      </c>
      <c r="D65" t="s">
        <v>25</v>
      </c>
    </row>
    <row r="66" spans="1:9" ht="51" x14ac:dyDescent="0.2">
      <c r="A66" t="s">
        <v>27</v>
      </c>
      <c r="C66" s="3" t="s">
        <v>1</v>
      </c>
      <c r="D66" s="3" t="s">
        <v>2</v>
      </c>
      <c r="E66" s="3" t="s">
        <v>3</v>
      </c>
      <c r="F66" s="3" t="s">
        <v>10</v>
      </c>
      <c r="G66" s="4" t="s">
        <v>12</v>
      </c>
      <c r="H66" s="2" t="s">
        <v>11</v>
      </c>
      <c r="I66" s="3" t="s">
        <v>13</v>
      </c>
    </row>
    <row r="67" spans="1:9" x14ac:dyDescent="0.2">
      <c r="A67" t="s">
        <v>4</v>
      </c>
      <c r="B67">
        <v>-24</v>
      </c>
      <c r="C67" s="1">
        <v>51.646000000000001</v>
      </c>
      <c r="D67" s="1">
        <v>51.631</v>
      </c>
      <c r="E67" s="1">
        <v>51.655999999999999</v>
      </c>
      <c r="F67" s="1">
        <f>AVERAGE(C67:E67)</f>
        <v>51.644333333333329</v>
      </c>
      <c r="G67">
        <v>0</v>
      </c>
    </row>
    <row r="68" spans="1:9" x14ac:dyDescent="0.2">
      <c r="A68" t="s">
        <v>0</v>
      </c>
      <c r="B68">
        <v>0</v>
      </c>
      <c r="C68" s="1">
        <v>51.709000000000003</v>
      </c>
      <c r="D68" s="1">
        <v>51.716000000000001</v>
      </c>
      <c r="E68" s="1">
        <v>51.715000000000003</v>
      </c>
      <c r="F68" s="1">
        <f t="shared" ref="F68:F73" si="24">AVERAGE(C68:E68)</f>
        <v>51.713333333333338</v>
      </c>
      <c r="G68" s="1">
        <f>F68-$F$67</f>
        <v>6.900000000000972E-2</v>
      </c>
      <c r="H68">
        <f t="shared" ref="H68:H73" si="25">B68/G68</f>
        <v>0</v>
      </c>
      <c r="I68">
        <f t="shared" ref="I68:I73" si="26">H68*0.681818</f>
        <v>0</v>
      </c>
    </row>
    <row r="69" spans="1:9" x14ac:dyDescent="0.2">
      <c r="A69" t="s">
        <v>5</v>
      </c>
      <c r="B69">
        <v>0</v>
      </c>
      <c r="C69" s="1">
        <v>51.603000000000002</v>
      </c>
      <c r="D69" s="1">
        <v>51.613</v>
      </c>
      <c r="E69" s="1">
        <v>51.716000000000001</v>
      </c>
      <c r="F69" s="1">
        <f t="shared" si="24"/>
        <v>51.644000000000005</v>
      </c>
      <c r="G69" s="1">
        <f t="shared" ref="G69:G73" si="27">F69-$F$67</f>
        <v>-3.3333333332308257E-4</v>
      </c>
      <c r="H69">
        <f t="shared" si="25"/>
        <v>0</v>
      </c>
      <c r="I69">
        <f t="shared" si="26"/>
        <v>0</v>
      </c>
    </row>
    <row r="70" spans="1:9" x14ac:dyDescent="0.2">
      <c r="A70" t="s">
        <v>6</v>
      </c>
      <c r="B70">
        <v>60</v>
      </c>
      <c r="C70" s="1">
        <v>51.726999999999997</v>
      </c>
      <c r="D70" s="1">
        <v>51.731000000000002</v>
      </c>
      <c r="E70" s="1">
        <v>51.716000000000001</v>
      </c>
      <c r="F70" s="1">
        <f t="shared" si="24"/>
        <v>51.724666666666671</v>
      </c>
      <c r="G70" s="1">
        <f t="shared" si="27"/>
        <v>8.0333333333342694E-2</v>
      </c>
      <c r="H70">
        <f t="shared" si="25"/>
        <v>746.88796680489224</v>
      </c>
      <c r="I70">
        <f>H70*0.681818</f>
        <v>509.24165975097804</v>
      </c>
    </row>
    <row r="71" spans="1:9" x14ac:dyDescent="0.2">
      <c r="A71" t="s">
        <v>7</v>
      </c>
      <c r="B71">
        <v>330</v>
      </c>
      <c r="C71" s="1">
        <v>51.942</v>
      </c>
      <c r="D71" s="1">
        <v>51.945999999999998</v>
      </c>
      <c r="E71" s="1">
        <v>51.948</v>
      </c>
      <c r="F71" s="1">
        <f t="shared" si="24"/>
        <v>51.945333333333338</v>
      </c>
      <c r="G71" s="1">
        <f t="shared" si="27"/>
        <v>0.30100000000000904</v>
      </c>
      <c r="H71">
        <f t="shared" si="25"/>
        <v>1096.3455149501333</v>
      </c>
      <c r="I71">
        <f t="shared" si="26"/>
        <v>747.50810631227</v>
      </c>
    </row>
    <row r="72" spans="1:9" x14ac:dyDescent="0.2">
      <c r="A72" t="s">
        <v>8</v>
      </c>
      <c r="B72">
        <v>660</v>
      </c>
      <c r="C72" s="1">
        <v>52.213000000000001</v>
      </c>
      <c r="D72" s="1">
        <v>52.256999999999998</v>
      </c>
      <c r="E72" s="1">
        <v>52.195999999999998</v>
      </c>
      <c r="F72" s="1">
        <f t="shared" si="24"/>
        <v>52.222000000000001</v>
      </c>
      <c r="G72" s="1">
        <f t="shared" si="27"/>
        <v>0.57766666666667277</v>
      </c>
      <c r="H72">
        <f t="shared" si="25"/>
        <v>1142.5274091171259</v>
      </c>
      <c r="I72">
        <f t="shared" si="26"/>
        <v>778.9957530294206</v>
      </c>
    </row>
    <row r="73" spans="1:9" x14ac:dyDescent="0.2">
      <c r="A73" t="s">
        <v>9</v>
      </c>
      <c r="B73">
        <v>1000</v>
      </c>
      <c r="C73" s="1">
        <v>52.609000000000002</v>
      </c>
      <c r="D73" s="1">
        <v>52.572000000000003</v>
      </c>
      <c r="E73" s="1">
        <v>52.631999999999998</v>
      </c>
      <c r="F73" s="1">
        <f t="shared" si="24"/>
        <v>52.604333333333336</v>
      </c>
      <c r="G73" s="1">
        <f t="shared" si="27"/>
        <v>0.96000000000000796</v>
      </c>
      <c r="H73">
        <f t="shared" si="25"/>
        <v>1041.6666666666581</v>
      </c>
      <c r="I73">
        <f t="shared" si="26"/>
        <v>710.22708333332753</v>
      </c>
    </row>
    <row r="76" spans="1:9" x14ac:dyDescent="0.2">
      <c r="A76" t="s">
        <v>29</v>
      </c>
      <c r="B76" t="s">
        <v>22</v>
      </c>
      <c r="C76" t="s">
        <v>23</v>
      </c>
      <c r="D76" t="s">
        <v>30</v>
      </c>
      <c r="E76" t="s">
        <v>25</v>
      </c>
    </row>
    <row r="77" spans="1:9" ht="51" x14ac:dyDescent="0.2">
      <c r="C77" s="3" t="s">
        <v>1</v>
      </c>
      <c r="D77" s="3" t="s">
        <v>2</v>
      </c>
      <c r="E77" s="3" t="s">
        <v>3</v>
      </c>
      <c r="F77" s="3" t="s">
        <v>10</v>
      </c>
      <c r="G77" s="4" t="s">
        <v>12</v>
      </c>
      <c r="H77" s="2" t="s">
        <v>11</v>
      </c>
      <c r="I77" s="3" t="s">
        <v>13</v>
      </c>
    </row>
    <row r="78" spans="1:9" x14ac:dyDescent="0.2">
      <c r="A78" t="s">
        <v>4</v>
      </c>
      <c r="B78">
        <v>-24</v>
      </c>
      <c r="C78" s="1">
        <v>17.210999999999999</v>
      </c>
      <c r="D78" s="1">
        <v>17.186</v>
      </c>
      <c r="E78" s="1">
        <v>17.202000000000002</v>
      </c>
      <c r="F78" s="1">
        <f>AVERAGE(C78:E78)</f>
        <v>17.199666666666669</v>
      </c>
      <c r="G78">
        <v>0</v>
      </c>
    </row>
    <row r="79" spans="1:9" x14ac:dyDescent="0.2">
      <c r="A79" t="s">
        <v>0</v>
      </c>
      <c r="B79">
        <v>0</v>
      </c>
      <c r="C79" s="1">
        <v>17.259</v>
      </c>
      <c r="D79" s="1">
        <v>17.25</v>
      </c>
      <c r="E79" s="1">
        <v>17.236999999999998</v>
      </c>
      <c r="F79" s="1">
        <f t="shared" ref="F79:F84" si="28">AVERAGE(C79:E79)</f>
        <v>17.248666666666665</v>
      </c>
      <c r="G79" s="1">
        <f>F79-$F$78</f>
        <v>4.8999999999995936E-2</v>
      </c>
      <c r="H79">
        <f t="shared" ref="H79:H84" si="29">B79/G79</f>
        <v>0</v>
      </c>
      <c r="I79">
        <f t="shared" ref="I79:I84" si="30">H79*0.681818</f>
        <v>0</v>
      </c>
    </row>
    <row r="80" spans="1:9" x14ac:dyDescent="0.2">
      <c r="A80" t="s">
        <v>5</v>
      </c>
      <c r="B80">
        <v>0</v>
      </c>
      <c r="C80" s="1">
        <v>17.265999999999998</v>
      </c>
      <c r="D80" s="1">
        <v>17.265000000000001</v>
      </c>
      <c r="E80" s="1">
        <v>17.260000000000002</v>
      </c>
      <c r="F80" s="1">
        <f t="shared" si="28"/>
        <v>17.263666666666666</v>
      </c>
      <c r="G80" s="1">
        <f t="shared" ref="G80:G84" si="31">F80-$F$78</f>
        <v>6.3999999999996504E-2</v>
      </c>
      <c r="H80">
        <f t="shared" si="29"/>
        <v>0</v>
      </c>
      <c r="I80">
        <f t="shared" si="30"/>
        <v>0</v>
      </c>
    </row>
    <row r="81" spans="1:9" x14ac:dyDescent="0.2">
      <c r="A81" t="s">
        <v>6</v>
      </c>
      <c r="B81">
        <v>60</v>
      </c>
      <c r="C81" s="1">
        <v>17.516999999999999</v>
      </c>
      <c r="D81" s="1">
        <v>17.521000000000001</v>
      </c>
      <c r="E81" s="1">
        <v>17.515999999999998</v>
      </c>
      <c r="F81" s="1">
        <f t="shared" si="28"/>
        <v>17.517999999999997</v>
      </c>
      <c r="G81" s="1">
        <f t="shared" si="31"/>
        <v>0.31833333333332803</v>
      </c>
      <c r="H81">
        <f t="shared" si="29"/>
        <v>188.48167539267331</v>
      </c>
      <c r="I81">
        <f>H81*0.681818</f>
        <v>128.51019895288175</v>
      </c>
    </row>
    <row r="82" spans="1:9" x14ac:dyDescent="0.2">
      <c r="A82" t="s">
        <v>7</v>
      </c>
      <c r="B82">
        <v>330</v>
      </c>
      <c r="C82" s="1">
        <v>17.516999999999999</v>
      </c>
      <c r="D82" s="1">
        <v>17.521000000000001</v>
      </c>
      <c r="E82" s="1">
        <v>17.515999999999998</v>
      </c>
      <c r="F82" s="1">
        <f t="shared" si="28"/>
        <v>17.517999999999997</v>
      </c>
      <c r="G82" s="1">
        <f t="shared" si="31"/>
        <v>0.31833333333332803</v>
      </c>
      <c r="H82">
        <f t="shared" si="29"/>
        <v>1036.6492146597031</v>
      </c>
      <c r="I82">
        <f>H82*0.681818</f>
        <v>706.80609424084946</v>
      </c>
    </row>
    <row r="83" spans="1:9" x14ac:dyDescent="0.2">
      <c r="A83" t="s">
        <v>8</v>
      </c>
      <c r="B83">
        <v>660</v>
      </c>
      <c r="C83" s="1">
        <v>17.824999999999999</v>
      </c>
      <c r="D83" s="1">
        <v>17.847999999999999</v>
      </c>
      <c r="E83" s="1">
        <v>17.826000000000001</v>
      </c>
      <c r="F83" s="1">
        <f t="shared" si="28"/>
        <v>17.833000000000002</v>
      </c>
      <c r="G83" s="1">
        <f t="shared" si="31"/>
        <v>0.63333333333333286</v>
      </c>
      <c r="H83">
        <f t="shared" si="29"/>
        <v>1042.1052631578955</v>
      </c>
      <c r="I83">
        <f t="shared" si="30"/>
        <v>710.52612631579007</v>
      </c>
    </row>
    <row r="84" spans="1:9" x14ac:dyDescent="0.2">
      <c r="A84" t="s">
        <v>9</v>
      </c>
      <c r="B84">
        <v>1000</v>
      </c>
      <c r="C84" s="1">
        <v>18.077000000000002</v>
      </c>
      <c r="D84" s="1">
        <v>18.132000000000001</v>
      </c>
      <c r="E84" s="1">
        <v>18.166</v>
      </c>
      <c r="F84" s="1">
        <f t="shared" si="28"/>
        <v>18.125</v>
      </c>
      <c r="G84" s="1">
        <f t="shared" si="31"/>
        <v>0.9253333333333309</v>
      </c>
      <c r="H84">
        <f t="shared" si="29"/>
        <v>1080.6916426512996</v>
      </c>
      <c r="I84">
        <f t="shared" si="30"/>
        <v>736.83501440922385</v>
      </c>
    </row>
    <row r="87" spans="1:9" x14ac:dyDescent="0.2">
      <c r="A87" t="s">
        <v>31</v>
      </c>
      <c r="B87" t="s">
        <v>22</v>
      </c>
      <c r="C87" t="s">
        <v>23</v>
      </c>
      <c r="D87" t="s">
        <v>32</v>
      </c>
      <c r="E87" t="s">
        <v>25</v>
      </c>
    </row>
    <row r="88" spans="1:9" ht="51" x14ac:dyDescent="0.2">
      <c r="C88" s="3" t="s">
        <v>1</v>
      </c>
      <c r="D88" s="3" t="s">
        <v>2</v>
      </c>
      <c r="E88" s="3" t="s">
        <v>3</v>
      </c>
      <c r="F88" s="3" t="s">
        <v>10</v>
      </c>
      <c r="G88" s="4" t="s">
        <v>12</v>
      </c>
      <c r="H88" s="2" t="s">
        <v>11</v>
      </c>
      <c r="I88" s="3" t="s">
        <v>13</v>
      </c>
    </row>
    <row r="89" spans="1:9" x14ac:dyDescent="0.2">
      <c r="A89" t="s">
        <v>4</v>
      </c>
      <c r="B89">
        <v>-24</v>
      </c>
      <c r="C89" s="1">
        <v>15.367000000000001</v>
      </c>
      <c r="D89" s="1">
        <v>15.361000000000001</v>
      </c>
      <c r="E89" s="1">
        <v>15.36</v>
      </c>
      <c r="F89" s="1">
        <f>AVERAGE(C89:E89)</f>
        <v>15.362666666666668</v>
      </c>
      <c r="G89">
        <v>0</v>
      </c>
    </row>
    <row r="90" spans="1:9" x14ac:dyDescent="0.2">
      <c r="A90" t="s">
        <v>0</v>
      </c>
      <c r="B90">
        <v>0</v>
      </c>
      <c r="C90" s="1">
        <v>15.404999999999999</v>
      </c>
      <c r="D90" s="1">
        <v>15.4</v>
      </c>
      <c r="E90" s="1">
        <v>15.404999999999999</v>
      </c>
      <c r="F90" s="1">
        <f t="shared" ref="F90:F95" si="32">AVERAGE(C90:E90)</f>
        <v>15.403333333333334</v>
      </c>
      <c r="G90" s="1">
        <f>F90-$F$89</f>
        <v>4.0666666666666629E-2</v>
      </c>
      <c r="H90">
        <f t="shared" ref="H90:H95" si="33">B90/G90</f>
        <v>0</v>
      </c>
      <c r="I90">
        <f t="shared" ref="I90:I95" si="34">H90*0.681818</f>
        <v>0</v>
      </c>
    </row>
    <row r="91" spans="1:9" x14ac:dyDescent="0.2">
      <c r="A91" t="s">
        <v>5</v>
      </c>
      <c r="B91">
        <v>0</v>
      </c>
      <c r="C91" s="1">
        <v>15.377000000000001</v>
      </c>
      <c r="D91" s="1">
        <v>15.372999999999999</v>
      </c>
      <c r="E91" s="1">
        <v>15.372</v>
      </c>
      <c r="F91" s="1">
        <f t="shared" si="32"/>
        <v>15.374000000000001</v>
      </c>
      <c r="G91" s="1">
        <f t="shared" ref="G91:G95" si="35">F91-$F$89</f>
        <v>1.1333333333332973E-2</v>
      </c>
      <c r="H91">
        <f t="shared" si="33"/>
        <v>0</v>
      </c>
      <c r="I91">
        <f t="shared" si="34"/>
        <v>0</v>
      </c>
    </row>
    <row r="92" spans="1:9" x14ac:dyDescent="0.2">
      <c r="A92" t="s">
        <v>6</v>
      </c>
      <c r="B92">
        <v>60</v>
      </c>
      <c r="C92" s="1">
        <v>15.426</v>
      </c>
      <c r="D92" s="1">
        <v>15.417</v>
      </c>
      <c r="E92" s="1">
        <v>15.430999999999999</v>
      </c>
      <c r="F92" s="1">
        <f t="shared" si="32"/>
        <v>15.424666666666667</v>
      </c>
      <c r="G92" s="1">
        <f t="shared" si="35"/>
        <v>6.1999999999999389E-2</v>
      </c>
      <c r="H92">
        <f t="shared" si="33"/>
        <v>967.74193548388052</v>
      </c>
      <c r="I92">
        <f>H92*0.681818</f>
        <v>659.82387096774846</v>
      </c>
    </row>
    <row r="93" spans="1:9" x14ac:dyDescent="0.2">
      <c r="A93" t="s">
        <v>7</v>
      </c>
      <c r="B93">
        <v>330</v>
      </c>
      <c r="C93" s="1">
        <v>15.711</v>
      </c>
      <c r="D93" s="1">
        <v>15.696999999999999</v>
      </c>
      <c r="E93" s="1">
        <v>15.707000000000001</v>
      </c>
      <c r="F93" s="1">
        <f t="shared" si="32"/>
        <v>15.705</v>
      </c>
      <c r="G93" s="1">
        <f t="shared" si="35"/>
        <v>0.34233333333333249</v>
      </c>
      <c r="H93">
        <f t="shared" si="33"/>
        <v>963.97273612463721</v>
      </c>
      <c r="I93">
        <f t="shared" si="34"/>
        <v>657.25396299902798</v>
      </c>
    </row>
    <row r="94" spans="1:9" x14ac:dyDescent="0.2">
      <c r="A94" t="s">
        <v>8</v>
      </c>
      <c r="B94">
        <v>660</v>
      </c>
      <c r="C94" s="1">
        <v>16.033999999999999</v>
      </c>
      <c r="D94" s="1">
        <v>16.081</v>
      </c>
      <c r="E94" s="1">
        <v>15.99</v>
      </c>
      <c r="F94" s="1">
        <f t="shared" si="32"/>
        <v>16.035</v>
      </c>
      <c r="G94" s="1">
        <f t="shared" si="35"/>
        <v>0.67233333333333256</v>
      </c>
      <c r="H94">
        <f t="shared" si="33"/>
        <v>981.65592464055646</v>
      </c>
      <c r="I94">
        <f t="shared" si="34"/>
        <v>669.31067922657496</v>
      </c>
    </row>
    <row r="95" spans="1:9" x14ac:dyDescent="0.2">
      <c r="A95" t="s">
        <v>9</v>
      </c>
      <c r="B95">
        <v>1000</v>
      </c>
      <c r="C95" s="1">
        <v>16.2</v>
      </c>
      <c r="D95" s="1">
        <v>16.195</v>
      </c>
      <c r="E95" s="1">
        <v>16.204999999999998</v>
      </c>
      <c r="F95" s="1">
        <f t="shared" si="32"/>
        <v>16.2</v>
      </c>
      <c r="G95" s="1">
        <f t="shared" si="35"/>
        <v>0.83733333333333171</v>
      </c>
      <c r="H95">
        <f t="shared" si="33"/>
        <v>1194.2675159235691</v>
      </c>
      <c r="I95">
        <f t="shared" si="34"/>
        <v>814.27308917197615</v>
      </c>
    </row>
    <row r="97" spans="1:9" x14ac:dyDescent="0.2">
      <c r="A97" t="s">
        <v>33</v>
      </c>
      <c r="B97" t="s">
        <v>22</v>
      </c>
      <c r="C97" t="s">
        <v>23</v>
      </c>
      <c r="D97" t="s">
        <v>34</v>
      </c>
      <c r="E97" t="s">
        <v>25</v>
      </c>
    </row>
    <row r="98" spans="1:9" ht="51" x14ac:dyDescent="0.2">
      <c r="C98" s="3" t="s">
        <v>1</v>
      </c>
      <c r="D98" s="3" t="s">
        <v>2</v>
      </c>
      <c r="E98" s="3" t="s">
        <v>3</v>
      </c>
      <c r="F98" s="3" t="s">
        <v>10</v>
      </c>
      <c r="G98" s="4" t="s">
        <v>12</v>
      </c>
      <c r="H98" s="2" t="s">
        <v>11</v>
      </c>
      <c r="I98" s="3" t="s">
        <v>13</v>
      </c>
    </row>
    <row r="99" spans="1:9" x14ac:dyDescent="0.2">
      <c r="A99" t="s">
        <v>4</v>
      </c>
      <c r="B99">
        <v>-24</v>
      </c>
      <c r="C99" s="1">
        <v>53.820999999999998</v>
      </c>
      <c r="D99" s="1">
        <v>53.826999999999998</v>
      </c>
      <c r="E99" s="1">
        <v>53.790999999999997</v>
      </c>
      <c r="F99" s="1">
        <f>AVERAGE(C99:E99)</f>
        <v>53.812999999999995</v>
      </c>
      <c r="G99">
        <v>0</v>
      </c>
    </row>
    <row r="100" spans="1:9" x14ac:dyDescent="0.2">
      <c r="A100" t="s">
        <v>0</v>
      </c>
      <c r="B100">
        <v>0</v>
      </c>
      <c r="C100" s="1">
        <v>53.844999999999999</v>
      </c>
      <c r="D100" s="1">
        <v>53.87</v>
      </c>
      <c r="E100" s="1">
        <v>53.85</v>
      </c>
      <c r="F100" s="1">
        <f t="shared" ref="F100:F101" si="36">AVERAGE(C100:E100)</f>
        <v>53.854999999999997</v>
      </c>
      <c r="G100" s="1">
        <f>F100-$F$99</f>
        <v>4.2000000000001592E-2</v>
      </c>
      <c r="H100">
        <f t="shared" ref="H100:H105" si="37">B100/G100</f>
        <v>0</v>
      </c>
      <c r="I100">
        <f t="shared" ref="I100:I105" si="38">H100*0.681818</f>
        <v>0</v>
      </c>
    </row>
    <row r="101" spans="1:9" x14ac:dyDescent="0.2">
      <c r="A101" t="s">
        <v>5</v>
      </c>
      <c r="B101">
        <v>0</v>
      </c>
      <c r="C101" s="1">
        <v>53.832999999999998</v>
      </c>
      <c r="D101">
        <v>53.83</v>
      </c>
      <c r="E101">
        <v>53.832999999999998</v>
      </c>
      <c r="F101" s="1">
        <f t="shared" si="36"/>
        <v>53.831999999999994</v>
      </c>
      <c r="G101" s="1">
        <f t="shared" ref="G101:G105" si="39">F101-$F$99</f>
        <v>1.8999999999998352E-2</v>
      </c>
      <c r="H101">
        <f t="shared" si="37"/>
        <v>0</v>
      </c>
      <c r="I101">
        <f t="shared" si="38"/>
        <v>0</v>
      </c>
    </row>
    <row r="102" spans="1:9" x14ac:dyDescent="0.2">
      <c r="A102" t="s">
        <v>6</v>
      </c>
      <c r="B102">
        <v>60</v>
      </c>
      <c r="C102" s="1">
        <v>53.911999999999999</v>
      </c>
      <c r="D102" s="1">
        <v>53.912999999999997</v>
      </c>
      <c r="E102" s="1">
        <v>53.912999999999997</v>
      </c>
      <c r="F102" s="1">
        <f>AVERAGE(C103:E103)</f>
        <v>54.214333333333336</v>
      </c>
      <c r="G102" s="1">
        <f t="shared" si="39"/>
        <v>0.40133333333334065</v>
      </c>
      <c r="H102">
        <f t="shared" si="37"/>
        <v>149.50166112956538</v>
      </c>
      <c r="I102">
        <f>H102*0.681818</f>
        <v>101.93292358803801</v>
      </c>
    </row>
    <row r="103" spans="1:9" x14ac:dyDescent="0.2">
      <c r="A103" t="s">
        <v>7</v>
      </c>
      <c r="B103">
        <v>330</v>
      </c>
      <c r="C103" s="1">
        <v>54.247999999999998</v>
      </c>
      <c r="D103" s="1">
        <v>54.234999999999999</v>
      </c>
      <c r="E103" s="1">
        <v>54.16</v>
      </c>
      <c r="F103" s="1">
        <f>AVERAGE(C104:E104)</f>
        <v>54.416333333333341</v>
      </c>
      <c r="G103" s="1">
        <f t="shared" si="39"/>
        <v>0.60333333333334593</v>
      </c>
      <c r="H103">
        <f t="shared" si="37"/>
        <v>546.96132596683935</v>
      </c>
      <c r="I103">
        <f t="shared" si="38"/>
        <v>372.92807734805848</v>
      </c>
    </row>
    <row r="104" spans="1:9" x14ac:dyDescent="0.2">
      <c r="A104" t="s">
        <v>8</v>
      </c>
      <c r="B104">
        <v>660</v>
      </c>
      <c r="C104" s="1">
        <v>54.426000000000002</v>
      </c>
      <c r="D104" s="1">
        <v>54.338000000000001</v>
      </c>
      <c r="E104" s="1">
        <v>54.484999999999999</v>
      </c>
      <c r="F104" s="1">
        <f>AVERAGE(C105:E105)</f>
        <v>54.391333333333328</v>
      </c>
      <c r="G104" s="1">
        <f t="shared" si="39"/>
        <v>0.57833333333333314</v>
      </c>
      <c r="H104">
        <f t="shared" si="37"/>
        <v>1141.2103746397697</v>
      </c>
      <c r="I104">
        <f t="shared" si="38"/>
        <v>778.09777521613853</v>
      </c>
    </row>
    <row r="105" spans="1:9" x14ac:dyDescent="0.2">
      <c r="A105" t="s">
        <v>9</v>
      </c>
      <c r="B105">
        <v>1000</v>
      </c>
      <c r="C105" s="1">
        <v>54.39</v>
      </c>
      <c r="D105" s="1">
        <v>54.393999999999998</v>
      </c>
      <c r="E105" s="1">
        <v>54.39</v>
      </c>
      <c r="F105" s="1">
        <f>AVERAGE(C105:E105)</f>
        <v>54.391333333333328</v>
      </c>
      <c r="G105" s="1">
        <f t="shared" si="39"/>
        <v>0.57833333333333314</v>
      </c>
      <c r="H105">
        <f t="shared" si="37"/>
        <v>1729.1066282420754</v>
      </c>
      <c r="I105">
        <f t="shared" si="38"/>
        <v>1178.9360230547554</v>
      </c>
    </row>
    <row r="110" spans="1:9" x14ac:dyDescent="0.2">
      <c r="A110" t="s">
        <v>35</v>
      </c>
      <c r="B110" t="s">
        <v>22</v>
      </c>
      <c r="C110" t="s">
        <v>36</v>
      </c>
      <c r="D110" t="s">
        <v>21</v>
      </c>
      <c r="E110" t="s">
        <v>25</v>
      </c>
    </row>
    <row r="111" spans="1:9" ht="51" x14ac:dyDescent="0.2">
      <c r="C111" s="3" t="s">
        <v>1</v>
      </c>
      <c r="D111" s="3" t="s">
        <v>2</v>
      </c>
      <c r="E111" s="3" t="s">
        <v>3</v>
      </c>
      <c r="F111" s="3" t="s">
        <v>10</v>
      </c>
      <c r="G111" s="4" t="s">
        <v>12</v>
      </c>
      <c r="H111" s="2" t="s">
        <v>11</v>
      </c>
      <c r="I111" s="3" t="s">
        <v>13</v>
      </c>
    </row>
    <row r="112" spans="1:9" x14ac:dyDescent="0.2">
      <c r="A112" t="s">
        <v>4</v>
      </c>
      <c r="B112">
        <v>-24</v>
      </c>
      <c r="C112" s="1">
        <v>28.367999999999999</v>
      </c>
      <c r="D112" s="1">
        <v>28.364000000000001</v>
      </c>
      <c r="E112" s="1">
        <v>28.367999999999999</v>
      </c>
      <c r="F112" s="1">
        <f>AVERAGE(C112:E112)</f>
        <v>28.366666666666664</v>
      </c>
      <c r="G112">
        <v>0</v>
      </c>
    </row>
    <row r="113" spans="1:9" x14ac:dyDescent="0.2">
      <c r="A113" t="s">
        <v>0</v>
      </c>
      <c r="B113">
        <v>0</v>
      </c>
      <c r="C113" s="1">
        <v>28.417999999999999</v>
      </c>
      <c r="D113" s="1">
        <v>28.440999999999999</v>
      </c>
      <c r="E113" s="1">
        <v>28.422999999999998</v>
      </c>
      <c r="F113" s="1">
        <f t="shared" ref="F113:F118" si="40">AVERAGE(C113:E113)</f>
        <v>28.427333333333333</v>
      </c>
      <c r="G113" s="1">
        <f>F113-$F$112</f>
        <v>6.0666666666669755E-2</v>
      </c>
      <c r="H113">
        <f t="shared" ref="H113:H118" si="41">B113/G113</f>
        <v>0</v>
      </c>
      <c r="I113">
        <f t="shared" ref="I113:I118" si="42">H113*0.681818</f>
        <v>0</v>
      </c>
    </row>
    <row r="114" spans="1:9" x14ac:dyDescent="0.2">
      <c r="A114" t="s">
        <v>5</v>
      </c>
      <c r="B114">
        <v>0</v>
      </c>
      <c r="C114" s="1">
        <v>28.376999999999999</v>
      </c>
      <c r="D114" s="1">
        <v>28.372</v>
      </c>
      <c r="E114" s="1">
        <v>28.367999999999999</v>
      </c>
      <c r="F114" s="1">
        <f t="shared" si="40"/>
        <v>28.37233333333333</v>
      </c>
      <c r="G114" s="1">
        <f t="shared" ref="G114:G118" si="43">F114-$F$112</f>
        <v>5.6666666666664867E-3</v>
      </c>
      <c r="H114">
        <f t="shared" si="41"/>
        <v>0</v>
      </c>
      <c r="I114">
        <f t="shared" si="42"/>
        <v>0</v>
      </c>
    </row>
    <row r="115" spans="1:9" x14ac:dyDescent="0.2">
      <c r="A115" t="s">
        <v>6</v>
      </c>
      <c r="B115">
        <v>60</v>
      </c>
      <c r="C115" s="1">
        <v>28.437000000000001</v>
      </c>
      <c r="D115" s="1">
        <v>28.436</v>
      </c>
      <c r="E115" s="1">
        <v>28.436</v>
      </c>
      <c r="F115" s="1">
        <f t="shared" si="40"/>
        <v>28.436333333333334</v>
      </c>
      <c r="G115" s="1">
        <f t="shared" si="43"/>
        <v>6.9666666666670096E-2</v>
      </c>
      <c r="H115">
        <f t="shared" si="41"/>
        <v>861.24401913871361</v>
      </c>
      <c r="I115">
        <f>H115*0.681818</f>
        <v>587.21167464111943</v>
      </c>
    </row>
    <row r="116" spans="1:9" x14ac:dyDescent="0.2">
      <c r="A116" t="s">
        <v>7</v>
      </c>
      <c r="B116">
        <v>330</v>
      </c>
      <c r="C116" s="1">
        <v>28.724</v>
      </c>
      <c r="D116" s="1">
        <v>28.716000000000001</v>
      </c>
      <c r="E116" s="1">
        <v>28.734000000000002</v>
      </c>
      <c r="F116" s="1">
        <f t="shared" si="40"/>
        <v>28.724666666666668</v>
      </c>
      <c r="G116" s="1">
        <f t="shared" si="43"/>
        <v>0.35800000000000409</v>
      </c>
      <c r="H116">
        <f t="shared" si="41"/>
        <v>921.78770949719615</v>
      </c>
      <c r="I116">
        <f t="shared" si="42"/>
        <v>628.4914525139593</v>
      </c>
    </row>
    <row r="117" spans="1:9" x14ac:dyDescent="0.2">
      <c r="A117" t="s">
        <v>8</v>
      </c>
      <c r="B117">
        <v>660</v>
      </c>
      <c r="C117" s="1">
        <v>29.027000000000001</v>
      </c>
      <c r="D117" s="1">
        <v>28.978999999999999</v>
      </c>
      <c r="E117" s="1">
        <v>28.981999999999999</v>
      </c>
      <c r="F117" s="1">
        <f t="shared" si="40"/>
        <v>28.995999999999999</v>
      </c>
      <c r="G117" s="1">
        <f t="shared" si="43"/>
        <v>0.62933333333333508</v>
      </c>
      <c r="H117">
        <f t="shared" si="41"/>
        <v>1048.7288135593192</v>
      </c>
      <c r="I117">
        <f t="shared" si="42"/>
        <v>715.04218220338794</v>
      </c>
    </row>
    <row r="118" spans="1:9" x14ac:dyDescent="0.2">
      <c r="A118" t="s">
        <v>9</v>
      </c>
      <c r="B118">
        <v>1000</v>
      </c>
      <c r="C118" s="1">
        <v>29.321000000000002</v>
      </c>
      <c r="D118" s="1">
        <v>29.315999999999999</v>
      </c>
      <c r="E118" s="1">
        <v>29.3</v>
      </c>
      <c r="F118" s="1">
        <f t="shared" si="40"/>
        <v>29.312333333333331</v>
      </c>
      <c r="G118" s="1">
        <f t="shared" si="43"/>
        <v>0.94566666666666777</v>
      </c>
      <c r="H118">
        <f t="shared" si="41"/>
        <v>1057.455058160027</v>
      </c>
      <c r="I118">
        <f t="shared" si="42"/>
        <v>720.99189284455326</v>
      </c>
    </row>
    <row r="121" spans="1:9" x14ac:dyDescent="0.2">
      <c r="A121" t="s">
        <v>37</v>
      </c>
      <c r="B121" t="s">
        <v>22</v>
      </c>
      <c r="C121" t="s">
        <v>36</v>
      </c>
      <c r="D121" t="s">
        <v>24</v>
      </c>
      <c r="E121" t="s">
        <v>25</v>
      </c>
    </row>
    <row r="122" spans="1:9" ht="51" x14ac:dyDescent="0.2">
      <c r="C122" s="3" t="s">
        <v>1</v>
      </c>
      <c r="D122" s="3" t="s">
        <v>2</v>
      </c>
      <c r="E122" s="3" t="s">
        <v>3</v>
      </c>
      <c r="F122" s="3" t="s">
        <v>10</v>
      </c>
      <c r="G122" s="4" t="s">
        <v>12</v>
      </c>
      <c r="H122" s="2" t="s">
        <v>11</v>
      </c>
      <c r="I122" s="3" t="s">
        <v>13</v>
      </c>
    </row>
    <row r="123" spans="1:9" x14ac:dyDescent="0.2">
      <c r="A123" t="s">
        <v>4</v>
      </c>
      <c r="B123">
        <v>-24</v>
      </c>
      <c r="C123" s="1">
        <v>8.7539999999999996</v>
      </c>
      <c r="D123" s="1">
        <v>8.7539999999999996</v>
      </c>
      <c r="E123" s="1">
        <v>8.7539999999999996</v>
      </c>
      <c r="F123" s="1">
        <f>AVERAGE(C123:E123)</f>
        <v>8.7539999999999996</v>
      </c>
      <c r="G123">
        <v>0</v>
      </c>
    </row>
    <row r="124" spans="1:9" x14ac:dyDescent="0.2">
      <c r="A124" t="s">
        <v>0</v>
      </c>
      <c r="B124">
        <v>0</v>
      </c>
      <c r="C124" s="1">
        <v>8.7430000000000003</v>
      </c>
      <c r="D124" s="1">
        <v>8.7769999999999992</v>
      </c>
      <c r="E124" s="1">
        <v>8.7620000000000005</v>
      </c>
      <c r="F124" s="1">
        <f t="shared" ref="F124:F129" si="44">AVERAGE(C124:E124)</f>
        <v>8.7606666666666673</v>
      </c>
      <c r="G124" s="1">
        <f>F124-$F$123</f>
        <v>6.6666666666677088E-3</v>
      </c>
      <c r="H124">
        <f t="shared" ref="H124:H129" si="45">B124/G124</f>
        <v>0</v>
      </c>
      <c r="I124">
        <f t="shared" ref="I124:I129" si="46">H124*0.681818</f>
        <v>0</v>
      </c>
    </row>
    <row r="125" spans="1:9" x14ac:dyDescent="0.2">
      <c r="A125" t="s">
        <v>5</v>
      </c>
      <c r="B125">
        <v>0</v>
      </c>
      <c r="C125" s="1">
        <v>8.7119999999999997</v>
      </c>
      <c r="D125" s="1">
        <v>8.7170000000000005</v>
      </c>
      <c r="E125" s="1">
        <v>8.7159999999999993</v>
      </c>
      <c r="F125" s="1">
        <f t="shared" si="44"/>
        <v>8.7150000000000016</v>
      </c>
      <c r="G125" s="1">
        <f t="shared" ref="G125:G129" si="47">F125-$F$123</f>
        <v>-3.8999999999997925E-2</v>
      </c>
      <c r="H125">
        <f t="shared" si="45"/>
        <v>0</v>
      </c>
      <c r="I125">
        <f t="shared" si="46"/>
        <v>0</v>
      </c>
    </row>
    <row r="126" spans="1:9" x14ac:dyDescent="0.2">
      <c r="A126" t="s">
        <v>6</v>
      </c>
      <c r="B126">
        <v>60</v>
      </c>
      <c r="C126" s="1">
        <v>8.8249999999999993</v>
      </c>
      <c r="D126" s="1">
        <v>8.8249999999999993</v>
      </c>
      <c r="E126" s="1">
        <v>8.8089999999999993</v>
      </c>
      <c r="F126" s="1">
        <f t="shared" si="44"/>
        <v>8.8196666666666648</v>
      </c>
      <c r="G126" s="1">
        <f t="shared" si="47"/>
        <v>6.5666666666665208E-2</v>
      </c>
      <c r="H126">
        <f t="shared" si="45"/>
        <v>913.70558375636551</v>
      </c>
      <c r="I126">
        <f>H126*0.681818</f>
        <v>622.98091370559769</v>
      </c>
    </row>
    <row r="127" spans="1:9" x14ac:dyDescent="0.2">
      <c r="A127" t="s">
        <v>7</v>
      </c>
      <c r="B127">
        <v>330</v>
      </c>
      <c r="C127" s="1">
        <v>9.15</v>
      </c>
      <c r="D127" s="1">
        <v>9.141</v>
      </c>
      <c r="E127" s="1">
        <v>9.15</v>
      </c>
      <c r="F127" s="1">
        <f t="shared" si="44"/>
        <v>9.1470000000000002</v>
      </c>
      <c r="G127" s="1">
        <f t="shared" si="47"/>
        <v>0.39300000000000068</v>
      </c>
      <c r="H127">
        <f t="shared" si="45"/>
        <v>839.69465648854816</v>
      </c>
      <c r="I127">
        <f t="shared" si="46"/>
        <v>572.51893129770895</v>
      </c>
    </row>
    <row r="128" spans="1:9" x14ac:dyDescent="0.2">
      <c r="A128" t="s">
        <v>8</v>
      </c>
      <c r="B128">
        <v>660</v>
      </c>
      <c r="C128" s="1">
        <v>9.2620000000000005</v>
      </c>
      <c r="D128" s="1">
        <v>9.3369999999999997</v>
      </c>
      <c r="E128" s="1">
        <v>9.3379999999999992</v>
      </c>
      <c r="F128" s="1">
        <f t="shared" si="44"/>
        <v>9.3123333333333331</v>
      </c>
      <c r="G128" s="1">
        <f t="shared" si="47"/>
        <v>0.55833333333333357</v>
      </c>
      <c r="H128">
        <f t="shared" si="45"/>
        <v>1182.0895522388055</v>
      </c>
      <c r="I128">
        <f t="shared" si="46"/>
        <v>805.96993432835791</v>
      </c>
    </row>
    <row r="129" spans="1:9" x14ac:dyDescent="0.2">
      <c r="A129" t="s">
        <v>9</v>
      </c>
      <c r="B129">
        <v>1000</v>
      </c>
      <c r="C129" s="1">
        <v>10.417999999999999</v>
      </c>
      <c r="D129" s="1">
        <v>10.195</v>
      </c>
      <c r="E129" s="1">
        <v>10.205</v>
      </c>
      <c r="F129" s="1">
        <f t="shared" si="44"/>
        <v>10.272666666666666</v>
      </c>
      <c r="G129" s="1">
        <f t="shared" si="47"/>
        <v>1.5186666666666664</v>
      </c>
      <c r="H129">
        <f t="shared" si="45"/>
        <v>658.47234416154538</v>
      </c>
      <c r="I129">
        <f t="shared" si="46"/>
        <v>448.95829675153658</v>
      </c>
    </row>
    <row r="132" spans="1:9" x14ac:dyDescent="0.2">
      <c r="A132" t="s">
        <v>38</v>
      </c>
      <c r="B132" t="s">
        <v>22</v>
      </c>
      <c r="C132" t="s">
        <v>36</v>
      </c>
      <c r="D132" t="s">
        <v>26</v>
      </c>
      <c r="E132" t="s">
        <v>25</v>
      </c>
    </row>
    <row r="133" spans="1:9" ht="51" x14ac:dyDescent="0.2">
      <c r="C133" s="3" t="s">
        <v>1</v>
      </c>
      <c r="D133" s="3" t="s">
        <v>2</v>
      </c>
      <c r="E133" s="3" t="s">
        <v>3</v>
      </c>
      <c r="F133" s="3" t="s">
        <v>10</v>
      </c>
      <c r="G133" s="4" t="s">
        <v>12</v>
      </c>
      <c r="H133" s="2" t="s">
        <v>11</v>
      </c>
      <c r="I133" s="3" t="s">
        <v>13</v>
      </c>
    </row>
    <row r="134" spans="1:9" x14ac:dyDescent="0.2">
      <c r="A134" t="s">
        <v>4</v>
      </c>
      <c r="B134">
        <v>-24</v>
      </c>
      <c r="C134" s="1">
        <v>22.864999999999998</v>
      </c>
      <c r="D134" s="1">
        <v>22.873999999999999</v>
      </c>
      <c r="E134" s="1">
        <v>22.879000000000001</v>
      </c>
      <c r="F134" s="1">
        <f>AVERAGE(C134:E134)</f>
        <v>22.872666666666664</v>
      </c>
      <c r="G134">
        <v>0</v>
      </c>
    </row>
    <row r="135" spans="1:9" x14ac:dyDescent="0.2">
      <c r="A135" t="s">
        <v>0</v>
      </c>
      <c r="B135">
        <v>0</v>
      </c>
      <c r="C135" s="1">
        <v>22.882000000000001</v>
      </c>
      <c r="D135" s="1">
        <v>22.893000000000001</v>
      </c>
      <c r="E135" s="1">
        <v>22.917999999999999</v>
      </c>
      <c r="F135" s="1">
        <f t="shared" ref="F135:F140" si="48">AVERAGE(C135:E135)</f>
        <v>22.897666666666669</v>
      </c>
      <c r="G135" s="1">
        <f>F135-$F$134</f>
        <v>2.5000000000005684E-2</v>
      </c>
      <c r="H135">
        <f t="shared" ref="H135:H140" si="49">B135/G135</f>
        <v>0</v>
      </c>
      <c r="I135">
        <f t="shared" ref="I135:I140" si="50">H135*0.681818</f>
        <v>0</v>
      </c>
    </row>
    <row r="136" spans="1:9" x14ac:dyDescent="0.2">
      <c r="A136" t="s">
        <v>5</v>
      </c>
      <c r="B136">
        <v>0</v>
      </c>
      <c r="C136" s="1">
        <v>22.872</v>
      </c>
      <c r="D136" s="1">
        <v>22.861999999999998</v>
      </c>
      <c r="E136" s="1">
        <v>22.872</v>
      </c>
      <c r="F136" s="1">
        <f t="shared" si="48"/>
        <v>22.868666666666666</v>
      </c>
      <c r="G136" s="1">
        <f t="shared" ref="G136:G140" si="51">F136-$F$134</f>
        <v>-3.9999999999977831E-3</v>
      </c>
      <c r="H136">
        <f t="shared" si="49"/>
        <v>0</v>
      </c>
      <c r="I136">
        <f t="shared" si="50"/>
        <v>0</v>
      </c>
    </row>
    <row r="137" spans="1:9" x14ac:dyDescent="0.2">
      <c r="A137" t="s">
        <v>6</v>
      </c>
      <c r="B137">
        <v>60</v>
      </c>
      <c r="C137" s="1">
        <v>22.954999999999998</v>
      </c>
      <c r="D137" s="1">
        <v>22.93</v>
      </c>
      <c r="E137" s="1">
        <v>22.95</v>
      </c>
      <c r="F137" s="1">
        <f t="shared" si="48"/>
        <v>22.944999999999997</v>
      </c>
      <c r="G137" s="1">
        <f t="shared" si="51"/>
        <v>7.2333333333332916E-2</v>
      </c>
      <c r="H137">
        <f t="shared" si="49"/>
        <v>829.49308755760842</v>
      </c>
      <c r="I137">
        <f>H137*0.681818</f>
        <v>565.5633179723535</v>
      </c>
    </row>
    <row r="138" spans="1:9" x14ac:dyDescent="0.2">
      <c r="A138" t="s">
        <v>7</v>
      </c>
      <c r="B138">
        <v>330</v>
      </c>
      <c r="C138" s="1">
        <v>23.204999999999998</v>
      </c>
      <c r="D138" s="1">
        <v>23.21</v>
      </c>
      <c r="E138" s="1">
        <v>23.215</v>
      </c>
      <c r="F138" s="1">
        <f t="shared" si="48"/>
        <v>23.209999999999997</v>
      </c>
      <c r="G138" s="1">
        <f t="shared" si="51"/>
        <v>0.33733333333333348</v>
      </c>
      <c r="H138">
        <f t="shared" si="49"/>
        <v>978.26086956521692</v>
      </c>
      <c r="I138">
        <f t="shared" si="50"/>
        <v>666.99586956521705</v>
      </c>
    </row>
    <row r="139" spans="1:9" x14ac:dyDescent="0.2">
      <c r="A139" t="s">
        <v>8</v>
      </c>
      <c r="B139">
        <v>660</v>
      </c>
      <c r="C139" s="1">
        <v>23.47</v>
      </c>
      <c r="D139" s="1">
        <v>23.477</v>
      </c>
      <c r="E139" s="1">
        <v>23.472000000000001</v>
      </c>
      <c r="F139" s="1">
        <f t="shared" si="48"/>
        <v>23.473000000000003</v>
      </c>
      <c r="G139" s="1">
        <f t="shared" si="51"/>
        <v>0.60033333333333871</v>
      </c>
      <c r="H139">
        <f t="shared" si="49"/>
        <v>1099.3892282065422</v>
      </c>
      <c r="I139">
        <f t="shared" si="50"/>
        <v>749.58336479732816</v>
      </c>
    </row>
    <row r="140" spans="1:9" x14ac:dyDescent="0.2">
      <c r="A140" t="s">
        <v>9</v>
      </c>
      <c r="B140">
        <v>1000</v>
      </c>
      <c r="C140" s="1">
        <v>23.771999999999998</v>
      </c>
      <c r="D140" s="1">
        <v>23.768000000000001</v>
      </c>
      <c r="E140" s="1">
        <v>23.768000000000001</v>
      </c>
      <c r="F140" s="1">
        <f t="shared" si="48"/>
        <v>23.769333333333332</v>
      </c>
      <c r="G140" s="1">
        <f t="shared" si="51"/>
        <v>0.89666666666666828</v>
      </c>
      <c r="H140">
        <f t="shared" si="49"/>
        <v>1115.2416356877304</v>
      </c>
      <c r="I140">
        <f t="shared" si="50"/>
        <v>760.391821561337</v>
      </c>
    </row>
    <row r="144" spans="1:9" x14ac:dyDescent="0.2">
      <c r="A144" t="s">
        <v>39</v>
      </c>
      <c r="B144" t="s">
        <v>22</v>
      </c>
      <c r="C144" t="s">
        <v>36</v>
      </c>
      <c r="D144" t="s">
        <v>40</v>
      </c>
      <c r="E144" t="s">
        <v>25</v>
      </c>
    </row>
    <row r="145" spans="1:9" ht="51" x14ac:dyDescent="0.2">
      <c r="C145" s="3" t="s">
        <v>1</v>
      </c>
      <c r="D145" s="3" t="s">
        <v>2</v>
      </c>
      <c r="E145" s="3" t="s">
        <v>3</v>
      </c>
      <c r="F145" s="3" t="s">
        <v>10</v>
      </c>
      <c r="G145" s="4" t="s">
        <v>12</v>
      </c>
      <c r="H145" s="2" t="s">
        <v>11</v>
      </c>
      <c r="I145" s="3" t="s">
        <v>13</v>
      </c>
    </row>
    <row r="146" spans="1:9" x14ac:dyDescent="0.2">
      <c r="A146" t="s">
        <v>4</v>
      </c>
      <c r="B146">
        <v>-24</v>
      </c>
      <c r="C146" s="1">
        <v>51.478999999999999</v>
      </c>
      <c r="D146" s="1">
        <v>51.478999999999999</v>
      </c>
      <c r="E146" s="1">
        <v>51.478999999999999</v>
      </c>
      <c r="F146" s="1">
        <f>AVERAGE(C146:E146)</f>
        <v>51.479000000000006</v>
      </c>
      <c r="G146">
        <v>0</v>
      </c>
    </row>
    <row r="147" spans="1:9" x14ac:dyDescent="0.2">
      <c r="A147" t="s">
        <v>0</v>
      </c>
      <c r="B147">
        <v>0</v>
      </c>
      <c r="C147" s="1">
        <v>51.472000000000001</v>
      </c>
      <c r="D147" s="1">
        <v>51.487000000000002</v>
      </c>
      <c r="E147" s="1">
        <v>51.527000000000001</v>
      </c>
      <c r="F147" s="1">
        <f t="shared" ref="F147:F152" si="52">AVERAGE(C147:E147)</f>
        <v>51.495333333333328</v>
      </c>
      <c r="G147" s="1">
        <f>F147-$F$146</f>
        <v>1.633333333332132E-2</v>
      </c>
      <c r="H147">
        <f t="shared" ref="H147:H152" si="53">B147/G147</f>
        <v>0</v>
      </c>
      <c r="I147">
        <f t="shared" ref="I147:I152" si="54">H147*0.681818</f>
        <v>0</v>
      </c>
    </row>
    <row r="148" spans="1:9" x14ac:dyDescent="0.2">
      <c r="A148" t="s">
        <v>5</v>
      </c>
      <c r="B148">
        <v>0</v>
      </c>
      <c r="C148" s="1">
        <v>51.457000000000001</v>
      </c>
      <c r="D148" s="1">
        <v>51.457000000000001</v>
      </c>
      <c r="E148" s="1">
        <v>51.457000000000001</v>
      </c>
      <c r="F148" s="1">
        <f t="shared" si="52"/>
        <v>51.457000000000001</v>
      </c>
      <c r="G148" s="1">
        <f t="shared" ref="G148:G152" si="55">F148-$F$146</f>
        <v>-2.2000000000005571E-2</v>
      </c>
      <c r="H148">
        <f t="shared" si="53"/>
        <v>0</v>
      </c>
      <c r="I148">
        <f t="shared" si="54"/>
        <v>0</v>
      </c>
    </row>
    <row r="149" spans="1:9" x14ac:dyDescent="0.2">
      <c r="A149" t="s">
        <v>6</v>
      </c>
      <c r="B149">
        <v>60</v>
      </c>
      <c r="C149" s="1">
        <v>51.54</v>
      </c>
      <c r="D149" s="1">
        <v>51.534999999999997</v>
      </c>
      <c r="E149" s="1">
        <v>51.52</v>
      </c>
      <c r="F149" s="1">
        <f t="shared" si="52"/>
        <v>51.531666666666666</v>
      </c>
      <c r="G149" s="1">
        <f>F149-$F$146</f>
        <v>5.2666666666659978E-2</v>
      </c>
      <c r="H149">
        <f t="shared" si="53"/>
        <v>1139.2405063292586</v>
      </c>
      <c r="I149">
        <f>H149*0.681818</f>
        <v>776.7546835444025</v>
      </c>
    </row>
    <row r="150" spans="1:9" x14ac:dyDescent="0.2">
      <c r="A150" t="s">
        <v>7</v>
      </c>
      <c r="B150">
        <v>330</v>
      </c>
      <c r="C150" s="1">
        <v>51.856000000000002</v>
      </c>
      <c r="D150" s="1">
        <v>51.764000000000003</v>
      </c>
      <c r="E150" s="1">
        <v>51.725000000000001</v>
      </c>
      <c r="F150" s="1">
        <f t="shared" si="52"/>
        <v>51.781666666666666</v>
      </c>
      <c r="G150" s="1">
        <f t="shared" si="55"/>
        <v>0.30266666666665998</v>
      </c>
      <c r="H150">
        <f t="shared" si="53"/>
        <v>1090.308370044077</v>
      </c>
      <c r="I150">
        <f t="shared" si="54"/>
        <v>743.39187224671252</v>
      </c>
    </row>
    <row r="151" spans="1:9" x14ac:dyDescent="0.2">
      <c r="A151" t="s">
        <v>8</v>
      </c>
      <c r="B151">
        <v>660</v>
      </c>
      <c r="C151" s="1">
        <v>51.945999999999998</v>
      </c>
      <c r="D151" s="1">
        <v>52.021000000000001</v>
      </c>
      <c r="E151" s="1">
        <v>52.1</v>
      </c>
      <c r="F151" s="1">
        <f t="shared" si="52"/>
        <v>52.022333333333336</v>
      </c>
      <c r="G151" s="1">
        <f t="shared" si="55"/>
        <v>0.54333333333332945</v>
      </c>
      <c r="H151">
        <f t="shared" si="53"/>
        <v>1214.7239263803767</v>
      </c>
      <c r="I151">
        <f t="shared" si="54"/>
        <v>828.22063803681579</v>
      </c>
    </row>
    <row r="152" spans="1:9" x14ac:dyDescent="0.2">
      <c r="A152" t="s">
        <v>9</v>
      </c>
      <c r="B152">
        <v>1000</v>
      </c>
      <c r="C152" s="1">
        <v>52.383000000000003</v>
      </c>
      <c r="D152" s="1">
        <v>52.368000000000002</v>
      </c>
      <c r="E152" s="1">
        <v>52.357999999999997</v>
      </c>
      <c r="F152" s="1">
        <f t="shared" si="52"/>
        <v>52.369666666666667</v>
      </c>
      <c r="G152" s="1">
        <f t="shared" si="55"/>
        <v>0.89066666666666094</v>
      </c>
      <c r="H152">
        <f t="shared" si="53"/>
        <v>1122.7544910179713</v>
      </c>
      <c r="I152">
        <f t="shared" si="54"/>
        <v>765.51422155689124</v>
      </c>
    </row>
    <row r="156" spans="1:9" x14ac:dyDescent="0.2">
      <c r="A156" t="s">
        <v>41</v>
      </c>
      <c r="B156" t="s">
        <v>22</v>
      </c>
      <c r="C156" t="s">
        <v>36</v>
      </c>
      <c r="D156" t="s">
        <v>30</v>
      </c>
      <c r="E156" t="s">
        <v>25</v>
      </c>
    </row>
    <row r="157" spans="1:9" ht="51" x14ac:dyDescent="0.2">
      <c r="C157" s="3" t="s">
        <v>1</v>
      </c>
      <c r="D157" s="3" t="s">
        <v>2</v>
      </c>
      <c r="E157" s="3" t="s">
        <v>3</v>
      </c>
      <c r="F157" s="3" t="s">
        <v>10</v>
      </c>
      <c r="G157" s="4" t="s">
        <v>12</v>
      </c>
      <c r="H157" s="2" t="s">
        <v>11</v>
      </c>
      <c r="I157" s="3" t="s">
        <v>13</v>
      </c>
    </row>
    <row r="158" spans="1:9" x14ac:dyDescent="0.2">
      <c r="A158" t="s">
        <v>4</v>
      </c>
      <c r="B158">
        <v>-24</v>
      </c>
      <c r="C158" s="1">
        <v>43.804000000000002</v>
      </c>
      <c r="D158" s="1">
        <v>43.804000000000002</v>
      </c>
      <c r="E158" s="1">
        <v>43.804000000000002</v>
      </c>
      <c r="F158" s="1">
        <f>AVERAGE(C158:E158)</f>
        <v>43.804000000000002</v>
      </c>
      <c r="G158">
        <v>0</v>
      </c>
    </row>
    <row r="159" spans="1:9" x14ac:dyDescent="0.2">
      <c r="A159" t="s">
        <v>0</v>
      </c>
      <c r="B159">
        <v>0</v>
      </c>
      <c r="C159" s="1">
        <v>43.811999999999998</v>
      </c>
      <c r="D159" s="1">
        <v>43.81</v>
      </c>
      <c r="E159" s="1">
        <v>43.817</v>
      </c>
      <c r="F159" s="1">
        <f t="shared" ref="F159:F164" si="56">AVERAGE(C159:E159)</f>
        <v>43.812999999999995</v>
      </c>
      <c r="G159" s="1">
        <f>F159-$F$158</f>
        <v>8.9999999999932356E-3</v>
      </c>
      <c r="H159">
        <f t="shared" ref="H159:H164" si="57">B159/G159</f>
        <v>0</v>
      </c>
      <c r="I159">
        <f t="shared" ref="I159:I164" si="58">H159*0.681818</f>
        <v>0</v>
      </c>
    </row>
    <row r="160" spans="1:9" x14ac:dyDescent="0.2">
      <c r="A160" t="s">
        <v>5</v>
      </c>
      <c r="B160">
        <v>0</v>
      </c>
      <c r="C160" s="1">
        <v>43.817</v>
      </c>
      <c r="D160" s="1">
        <v>43.802</v>
      </c>
      <c r="E160" s="1">
        <v>43.802</v>
      </c>
      <c r="F160" s="1">
        <f t="shared" si="56"/>
        <v>43.806999999999995</v>
      </c>
      <c r="G160" s="1">
        <f t="shared" ref="G160:G164" si="59">F160-$F$158</f>
        <v>2.9999999999930083E-3</v>
      </c>
      <c r="H160">
        <f t="shared" si="57"/>
        <v>0</v>
      </c>
      <c r="I160">
        <f t="shared" si="58"/>
        <v>0</v>
      </c>
    </row>
    <row r="161" spans="1:9" x14ac:dyDescent="0.2">
      <c r="A161" t="s">
        <v>6</v>
      </c>
      <c r="B161">
        <v>60</v>
      </c>
      <c r="C161" s="1">
        <v>43.88</v>
      </c>
      <c r="D161" s="1">
        <v>43.854999999999997</v>
      </c>
      <c r="E161" s="1">
        <v>43.854999999999997</v>
      </c>
      <c r="F161" s="1">
        <f t="shared" si="56"/>
        <v>43.863333333333337</v>
      </c>
      <c r="G161" s="1">
        <f t="shared" si="59"/>
        <v>5.9333333333334792E-2</v>
      </c>
      <c r="H161">
        <f t="shared" si="57"/>
        <v>1011.2359550561549</v>
      </c>
      <c r="I161">
        <f>H161*0.681818</f>
        <v>689.47887640447743</v>
      </c>
    </row>
    <row r="162" spans="1:9" x14ac:dyDescent="0.2">
      <c r="A162" t="s">
        <v>7</v>
      </c>
      <c r="B162">
        <v>330</v>
      </c>
      <c r="C162" s="1">
        <v>44.13</v>
      </c>
      <c r="D162" s="1">
        <v>44.12</v>
      </c>
      <c r="E162" s="1">
        <v>44.134999999999998</v>
      </c>
      <c r="F162" s="1">
        <f t="shared" si="56"/>
        <v>44.12833333333333</v>
      </c>
      <c r="G162" s="1">
        <f t="shared" si="59"/>
        <v>0.32433333333332826</v>
      </c>
      <c r="H162">
        <f t="shared" si="57"/>
        <v>1017.4717368962132</v>
      </c>
      <c r="I162">
        <f t="shared" si="58"/>
        <v>693.73054470710235</v>
      </c>
    </row>
    <row r="163" spans="1:9" x14ac:dyDescent="0.2">
      <c r="A163" t="s">
        <v>8</v>
      </c>
      <c r="B163">
        <v>660</v>
      </c>
      <c r="C163" s="1">
        <v>44.363</v>
      </c>
      <c r="D163" s="1">
        <v>44.456000000000003</v>
      </c>
      <c r="E163" s="1">
        <v>44.29</v>
      </c>
      <c r="F163" s="1">
        <f t="shared" si="56"/>
        <v>44.369666666666667</v>
      </c>
      <c r="G163" s="1">
        <f t="shared" si="59"/>
        <v>0.56566666666666521</v>
      </c>
      <c r="H163">
        <f t="shared" si="57"/>
        <v>1166.7648791985887</v>
      </c>
      <c r="I163">
        <f t="shared" si="58"/>
        <v>795.52129640542341</v>
      </c>
    </row>
    <row r="164" spans="1:9" x14ac:dyDescent="0.2">
      <c r="A164" t="s">
        <v>9</v>
      </c>
      <c r="B164">
        <v>1000</v>
      </c>
      <c r="C164" s="1">
        <v>44.704000000000001</v>
      </c>
      <c r="D164" s="1">
        <v>44.582000000000001</v>
      </c>
      <c r="E164" s="1">
        <v>44.776000000000003</v>
      </c>
      <c r="F164" s="1">
        <f t="shared" si="56"/>
        <v>44.687333333333335</v>
      </c>
      <c r="G164" s="1">
        <f t="shared" si="59"/>
        <v>0.88333333333333286</v>
      </c>
      <c r="H164">
        <f t="shared" si="57"/>
        <v>1132.0754716981139</v>
      </c>
      <c r="I164">
        <f t="shared" si="58"/>
        <v>771.86943396226468</v>
      </c>
    </row>
    <row r="167" spans="1:9" x14ac:dyDescent="0.2">
      <c r="A167" t="s">
        <v>42</v>
      </c>
      <c r="B167" t="s">
        <v>20</v>
      </c>
      <c r="C167" t="s">
        <v>36</v>
      </c>
      <c r="D167" t="s">
        <v>28</v>
      </c>
      <c r="E167" t="s">
        <v>25</v>
      </c>
    </row>
    <row r="168" spans="1:9" ht="51" x14ac:dyDescent="0.2">
      <c r="C168" s="3" t="s">
        <v>1</v>
      </c>
      <c r="D168" s="3" t="s">
        <v>2</v>
      </c>
      <c r="E168" s="3" t="s">
        <v>3</v>
      </c>
      <c r="F168" s="3" t="s">
        <v>10</v>
      </c>
      <c r="G168" s="4" t="s">
        <v>12</v>
      </c>
      <c r="H168" s="2" t="s">
        <v>11</v>
      </c>
      <c r="I168" s="3" t="s">
        <v>13</v>
      </c>
    </row>
    <row r="169" spans="1:9" x14ac:dyDescent="0.2">
      <c r="A169" t="s">
        <v>4</v>
      </c>
      <c r="B169">
        <v>-24</v>
      </c>
      <c r="C169" s="1">
        <v>27.884</v>
      </c>
      <c r="D169" s="1">
        <v>27.884</v>
      </c>
      <c r="E169" s="1">
        <v>27.884</v>
      </c>
      <c r="F169" s="1">
        <f>AVERAGE(C169:E169)</f>
        <v>27.884</v>
      </c>
      <c r="G169">
        <v>0</v>
      </c>
    </row>
    <row r="170" spans="1:9" x14ac:dyDescent="0.2">
      <c r="A170" t="s">
        <v>0</v>
      </c>
      <c r="B170">
        <v>0</v>
      </c>
      <c r="C170" s="1">
        <v>27.882000000000001</v>
      </c>
      <c r="D170" s="1">
        <v>27.885999999999999</v>
      </c>
      <c r="E170" s="1">
        <v>27.876999999999999</v>
      </c>
      <c r="F170" s="1">
        <f t="shared" ref="F170:F175" si="60">AVERAGE(C170:E170)</f>
        <v>27.881666666666664</v>
      </c>
      <c r="G170" s="1">
        <f>F170-$F$169</f>
        <v>-2.333333333336185E-3</v>
      </c>
      <c r="H170">
        <f t="shared" ref="H170:H175" si="61">B170/G170</f>
        <v>0</v>
      </c>
      <c r="I170">
        <f t="shared" ref="I170:I175" si="62">H170*0.681818</f>
        <v>0</v>
      </c>
    </row>
    <row r="171" spans="1:9" x14ac:dyDescent="0.2">
      <c r="A171" t="s">
        <v>5</v>
      </c>
      <c r="B171">
        <v>0</v>
      </c>
      <c r="C171" s="1">
        <v>27.891999999999999</v>
      </c>
      <c r="D171" s="1">
        <v>27.887</v>
      </c>
      <c r="E171" s="1">
        <v>27.891999999999999</v>
      </c>
      <c r="F171" s="1">
        <f t="shared" si="60"/>
        <v>27.890333333333331</v>
      </c>
      <c r="G171" s="1">
        <f t="shared" ref="G171:G175" si="63">F171-$F$169</f>
        <v>6.3333333333304154E-3</v>
      </c>
      <c r="H171">
        <f t="shared" si="61"/>
        <v>0</v>
      </c>
      <c r="I171">
        <f t="shared" si="62"/>
        <v>0</v>
      </c>
    </row>
    <row r="172" spans="1:9" x14ac:dyDescent="0.2">
      <c r="A172" t="s">
        <v>6</v>
      </c>
      <c r="B172">
        <v>60</v>
      </c>
      <c r="C172" s="1">
        <v>27.934000000000001</v>
      </c>
      <c r="D172" s="1">
        <v>27.92</v>
      </c>
      <c r="E172" s="1">
        <v>27.92</v>
      </c>
      <c r="F172" s="1">
        <f t="shared" si="60"/>
        <v>27.924666666666667</v>
      </c>
      <c r="G172" s="1">
        <f t="shared" si="63"/>
        <v>4.0666666666666629E-2</v>
      </c>
      <c r="H172">
        <f t="shared" si="61"/>
        <v>1475.4098360655751</v>
      </c>
      <c r="I172">
        <f>H172*0.681818</f>
        <v>1005.9609836065583</v>
      </c>
    </row>
    <row r="173" spans="1:9" x14ac:dyDescent="0.2">
      <c r="A173" t="s">
        <v>7</v>
      </c>
      <c r="B173">
        <v>330</v>
      </c>
      <c r="C173" s="1">
        <v>28.245000000000001</v>
      </c>
      <c r="D173" s="1">
        <v>28.155000000000001</v>
      </c>
      <c r="E173" s="1">
        <v>28.215</v>
      </c>
      <c r="F173" s="1">
        <f t="shared" si="60"/>
        <v>28.205000000000002</v>
      </c>
      <c r="G173" s="1">
        <f t="shared" si="63"/>
        <v>0.32100000000000151</v>
      </c>
      <c r="H173">
        <f t="shared" si="61"/>
        <v>1028.0373831775653</v>
      </c>
      <c r="I173">
        <f t="shared" si="62"/>
        <v>700.93439252336123</v>
      </c>
    </row>
    <row r="174" spans="1:9" x14ac:dyDescent="0.2">
      <c r="A174" t="s">
        <v>8</v>
      </c>
      <c r="B174">
        <v>660</v>
      </c>
      <c r="C174" s="1">
        <v>28.526</v>
      </c>
      <c r="D174" s="1">
        <v>28.515000000000001</v>
      </c>
      <c r="E174" s="1">
        <v>28.477</v>
      </c>
      <c r="F174" s="1">
        <f t="shared" si="60"/>
        <v>28.506</v>
      </c>
      <c r="G174" s="1">
        <f t="shared" si="63"/>
        <v>0.62199999999999989</v>
      </c>
      <c r="H174">
        <f t="shared" si="61"/>
        <v>1061.0932475884247</v>
      </c>
      <c r="I174">
        <f t="shared" si="62"/>
        <v>723.47247588424455</v>
      </c>
    </row>
    <row r="175" spans="1:9" x14ac:dyDescent="0.2">
      <c r="A175" t="s">
        <v>9</v>
      </c>
      <c r="B175">
        <v>1000</v>
      </c>
      <c r="C175" s="1">
        <v>29.21</v>
      </c>
      <c r="D175" s="1">
        <v>29.913</v>
      </c>
      <c r="E175" s="1">
        <v>29.206</v>
      </c>
      <c r="F175" s="1">
        <f t="shared" si="60"/>
        <v>29.443000000000001</v>
      </c>
      <c r="G175" s="1">
        <f t="shared" si="63"/>
        <v>1.5590000000000011</v>
      </c>
      <c r="H175">
        <f t="shared" si="61"/>
        <v>641.43681847337996</v>
      </c>
      <c r="I175">
        <f t="shared" si="62"/>
        <v>437.34316869788302</v>
      </c>
    </row>
    <row r="178" spans="1:9" x14ac:dyDescent="0.2">
      <c r="A178" t="s">
        <v>43</v>
      </c>
      <c r="B178" t="s">
        <v>20</v>
      </c>
      <c r="C178" t="s">
        <v>36</v>
      </c>
      <c r="D178" t="s">
        <v>40</v>
      </c>
      <c r="E178" t="s">
        <v>25</v>
      </c>
    </row>
    <row r="179" spans="1:9" ht="51" x14ac:dyDescent="0.2">
      <c r="C179" s="3" t="s">
        <v>1</v>
      </c>
      <c r="D179" s="3" t="s">
        <v>2</v>
      </c>
      <c r="E179" s="3" t="s">
        <v>3</v>
      </c>
      <c r="F179" s="3" t="s">
        <v>10</v>
      </c>
      <c r="G179" s="4" t="s">
        <v>12</v>
      </c>
      <c r="H179" s="2" t="s">
        <v>11</v>
      </c>
      <c r="I179" s="3" t="s">
        <v>13</v>
      </c>
    </row>
    <row r="180" spans="1:9" x14ac:dyDescent="0.2">
      <c r="A180" t="s">
        <v>4</v>
      </c>
      <c r="B180">
        <v>-24</v>
      </c>
      <c r="C180" s="1">
        <v>15.615</v>
      </c>
      <c r="D180" s="1">
        <v>15.625</v>
      </c>
      <c r="E180" s="1">
        <v>15.619</v>
      </c>
      <c r="F180" s="1">
        <f>AVERAGE(C180:E180)</f>
        <v>15.619666666666667</v>
      </c>
      <c r="G180">
        <v>0</v>
      </c>
    </row>
    <row r="181" spans="1:9" x14ac:dyDescent="0.2">
      <c r="A181" t="s">
        <v>0</v>
      </c>
      <c r="B181">
        <v>0</v>
      </c>
      <c r="C181" s="1">
        <v>15.622</v>
      </c>
      <c r="D181" s="1">
        <v>15.632</v>
      </c>
      <c r="E181" s="1">
        <v>15.632</v>
      </c>
      <c r="F181" s="1">
        <f t="shared" ref="F181:F186" si="64">AVERAGE(C181:E181)</f>
        <v>15.628666666666666</v>
      </c>
      <c r="G181" s="1">
        <f>F181-$F$180</f>
        <v>8.9999999999985647E-3</v>
      </c>
      <c r="H181">
        <f t="shared" ref="H181:H186" si="65">B181/G181</f>
        <v>0</v>
      </c>
      <c r="I181">
        <f t="shared" ref="I181:I186" si="66">H181*0.681818</f>
        <v>0</v>
      </c>
    </row>
    <row r="182" spans="1:9" x14ac:dyDescent="0.2">
      <c r="A182" t="s">
        <v>5</v>
      </c>
      <c r="B182">
        <v>0</v>
      </c>
      <c r="C182" s="1">
        <v>15.632</v>
      </c>
      <c r="D182" s="1">
        <v>15.637</v>
      </c>
      <c r="E182" s="1">
        <v>15.637</v>
      </c>
      <c r="F182" s="1">
        <f t="shared" si="64"/>
        <v>15.635333333333334</v>
      </c>
      <c r="G182" s="1">
        <f t="shared" ref="G182:G186" si="67">F182-$F$180</f>
        <v>1.5666666666666273E-2</v>
      </c>
      <c r="H182">
        <f t="shared" si="65"/>
        <v>0</v>
      </c>
      <c r="I182">
        <f t="shared" si="66"/>
        <v>0</v>
      </c>
    </row>
    <row r="183" spans="1:9" x14ac:dyDescent="0.2">
      <c r="A183" t="s">
        <v>6</v>
      </c>
      <c r="B183">
        <v>60</v>
      </c>
      <c r="C183" s="1">
        <v>15.659000000000001</v>
      </c>
      <c r="D183" s="1">
        <v>15.675000000000001</v>
      </c>
      <c r="E183" s="1">
        <v>15.66</v>
      </c>
      <c r="F183" s="1">
        <f t="shared" si="64"/>
        <v>15.664666666666667</v>
      </c>
      <c r="G183" s="1">
        <f t="shared" si="67"/>
        <v>4.4999999999999929E-2</v>
      </c>
      <c r="H183">
        <f t="shared" si="65"/>
        <v>1333.3333333333355</v>
      </c>
      <c r="I183">
        <f>H183*0.681818</f>
        <v>909.0906666666682</v>
      </c>
    </row>
    <row r="184" spans="1:9" x14ac:dyDescent="0.2">
      <c r="A184" t="s">
        <v>7</v>
      </c>
      <c r="B184">
        <v>330</v>
      </c>
      <c r="C184" s="1">
        <v>15.935</v>
      </c>
      <c r="D184" s="1">
        <v>15.91</v>
      </c>
      <c r="E184" s="1">
        <v>15.925000000000001</v>
      </c>
      <c r="F184" s="1">
        <f t="shared" si="64"/>
        <v>15.923333333333332</v>
      </c>
      <c r="G184" s="1">
        <f t="shared" si="67"/>
        <v>0.30366666666666475</v>
      </c>
      <c r="H184">
        <f t="shared" si="65"/>
        <v>1086.7178924259124</v>
      </c>
      <c r="I184">
        <f t="shared" si="66"/>
        <v>740.94381997805078</v>
      </c>
    </row>
    <row r="185" spans="1:9" x14ac:dyDescent="0.2">
      <c r="A185" t="s">
        <v>8</v>
      </c>
      <c r="B185">
        <v>660</v>
      </c>
      <c r="C185" s="1">
        <v>16.018000000000001</v>
      </c>
      <c r="D185" s="1">
        <v>16.198</v>
      </c>
      <c r="E185" s="1">
        <v>16.256</v>
      </c>
      <c r="F185" s="1">
        <f t="shared" si="64"/>
        <v>16.157333333333334</v>
      </c>
      <c r="G185" s="1">
        <f t="shared" si="67"/>
        <v>0.53766666666666652</v>
      </c>
      <c r="H185">
        <f t="shared" si="65"/>
        <v>1227.5263484190953</v>
      </c>
      <c r="I185">
        <f t="shared" si="66"/>
        <v>836.94955982641068</v>
      </c>
    </row>
    <row r="186" spans="1:9" x14ac:dyDescent="0.2">
      <c r="A186" t="s">
        <v>9</v>
      </c>
      <c r="B186">
        <v>1000</v>
      </c>
      <c r="C186" s="1">
        <v>16.911000000000001</v>
      </c>
      <c r="D186" s="1">
        <v>16.916</v>
      </c>
      <c r="E186" s="1">
        <v>19.920000000000002</v>
      </c>
      <c r="F186" s="1">
        <f t="shared" si="64"/>
        <v>17.915666666666667</v>
      </c>
      <c r="G186" s="1">
        <f t="shared" si="67"/>
        <v>2.2959999999999994</v>
      </c>
      <c r="H186">
        <f t="shared" si="65"/>
        <v>435.54006968641124</v>
      </c>
      <c r="I186">
        <f t="shared" si="66"/>
        <v>296.95905923344958</v>
      </c>
    </row>
    <row r="189" spans="1:9" x14ac:dyDescent="0.2">
      <c r="A189" t="s">
        <v>44</v>
      </c>
      <c r="B189" t="s">
        <v>20</v>
      </c>
      <c r="C189" t="s">
        <v>36</v>
      </c>
      <c r="D189" t="s">
        <v>32</v>
      </c>
      <c r="E189" t="s">
        <v>25</v>
      </c>
    </row>
    <row r="190" spans="1:9" ht="51" x14ac:dyDescent="0.2">
      <c r="C190" s="3" t="s">
        <v>1</v>
      </c>
      <c r="D190" s="3" t="s">
        <v>2</v>
      </c>
      <c r="E190" s="3" t="s">
        <v>3</v>
      </c>
      <c r="F190" s="3" t="s">
        <v>10</v>
      </c>
      <c r="G190" s="4" t="s">
        <v>12</v>
      </c>
      <c r="H190" s="2" t="s">
        <v>11</v>
      </c>
      <c r="I190" s="3" t="s">
        <v>13</v>
      </c>
    </row>
    <row r="191" spans="1:9" x14ac:dyDescent="0.2">
      <c r="A191" t="s">
        <v>4</v>
      </c>
      <c r="B191">
        <v>-24</v>
      </c>
      <c r="C191" s="1">
        <v>58.323999999999998</v>
      </c>
      <c r="D191" s="1">
        <v>58.334000000000003</v>
      </c>
      <c r="E191" s="1">
        <v>58.329000000000001</v>
      </c>
      <c r="F191" s="1">
        <f>AVERAGE(C191:E191)</f>
        <v>58.329000000000001</v>
      </c>
      <c r="G191">
        <v>0</v>
      </c>
    </row>
    <row r="192" spans="1:9" x14ac:dyDescent="0.2">
      <c r="A192" t="s">
        <v>0</v>
      </c>
      <c r="B192">
        <v>0</v>
      </c>
      <c r="C192" s="1">
        <v>58.326999999999998</v>
      </c>
      <c r="D192" s="1">
        <v>58.332000000000001</v>
      </c>
      <c r="E192" s="1">
        <v>58.345999999999997</v>
      </c>
      <c r="F192" s="1">
        <f t="shared" ref="F192:F197" si="68">AVERAGE(C192:E192)</f>
        <v>58.335000000000001</v>
      </c>
      <c r="G192" s="1">
        <f>F192-$F$191</f>
        <v>6.0000000000002274E-3</v>
      </c>
      <c r="H192">
        <f t="shared" ref="H192:H197" si="69">B192/G192</f>
        <v>0</v>
      </c>
      <c r="I192">
        <f t="shared" ref="I192:I197" si="70">H192*0.681818</f>
        <v>0</v>
      </c>
    </row>
    <row r="193" spans="1:9" x14ac:dyDescent="0.2">
      <c r="A193" t="s">
        <v>5</v>
      </c>
      <c r="B193">
        <v>0</v>
      </c>
      <c r="C193" s="1">
        <v>58.337000000000003</v>
      </c>
      <c r="D193" s="1">
        <v>58.341000000000001</v>
      </c>
      <c r="E193" s="1">
        <v>58.332000000000001</v>
      </c>
      <c r="F193" s="1">
        <f t="shared" si="68"/>
        <v>58.336666666666666</v>
      </c>
      <c r="G193" s="1">
        <f t="shared" ref="G193:G197" si="71">F193-$F$191</f>
        <v>7.6666666666653782E-3</v>
      </c>
      <c r="H193">
        <f t="shared" si="69"/>
        <v>0</v>
      </c>
      <c r="I193">
        <f t="shared" si="70"/>
        <v>0</v>
      </c>
    </row>
    <row r="194" spans="1:9" x14ac:dyDescent="0.2">
      <c r="A194" t="s">
        <v>6</v>
      </c>
      <c r="B194">
        <v>60</v>
      </c>
      <c r="C194" s="1">
        <v>58.4</v>
      </c>
      <c r="D194" s="1">
        <v>58.36</v>
      </c>
      <c r="E194" s="1">
        <v>58.35</v>
      </c>
      <c r="F194" s="1">
        <f t="shared" si="68"/>
        <v>58.37</v>
      </c>
      <c r="G194" s="1">
        <f t="shared" si="71"/>
        <v>4.0999999999996817E-2</v>
      </c>
      <c r="H194">
        <f t="shared" si="69"/>
        <v>1463.414634146455</v>
      </c>
      <c r="I194">
        <f>H194*0.681818</f>
        <v>997.78243902446775</v>
      </c>
    </row>
    <row r="195" spans="1:9" x14ac:dyDescent="0.2">
      <c r="A195" t="s">
        <v>7</v>
      </c>
      <c r="B195">
        <v>330</v>
      </c>
      <c r="C195" s="1">
        <v>58.634999999999998</v>
      </c>
      <c r="D195" s="1">
        <v>58.645000000000003</v>
      </c>
      <c r="E195" s="1">
        <v>58.65</v>
      </c>
      <c r="F195" s="1">
        <f t="shared" si="68"/>
        <v>58.643333333333338</v>
      </c>
      <c r="G195" s="1">
        <f t="shared" si="71"/>
        <v>0.31433333333333735</v>
      </c>
      <c r="H195">
        <f t="shared" si="69"/>
        <v>1049.8409331919272</v>
      </c>
      <c r="I195">
        <f t="shared" si="70"/>
        <v>715.80044538705351</v>
      </c>
    </row>
    <row r="196" spans="1:9" x14ac:dyDescent="0.2">
      <c r="A196" t="s">
        <v>8</v>
      </c>
      <c r="B196">
        <v>660</v>
      </c>
      <c r="C196" s="1">
        <v>58.906999999999996</v>
      </c>
      <c r="D196" s="1">
        <v>58.911000000000001</v>
      </c>
      <c r="E196" s="1">
        <v>58.905000000000001</v>
      </c>
      <c r="F196" s="1">
        <f t="shared" si="68"/>
        <v>58.907666666666671</v>
      </c>
      <c r="G196" s="1">
        <f t="shared" si="71"/>
        <v>0.57866666666667044</v>
      </c>
      <c r="H196">
        <f t="shared" si="69"/>
        <v>1140.5529953916976</v>
      </c>
      <c r="I196">
        <f t="shared" si="70"/>
        <v>777.64956221197644</v>
      </c>
    </row>
    <row r="197" spans="1:9" x14ac:dyDescent="0.2">
      <c r="A197" t="s">
        <v>9</v>
      </c>
      <c r="B197">
        <v>1000</v>
      </c>
      <c r="C197" s="1">
        <v>59.212000000000003</v>
      </c>
      <c r="D197" s="1">
        <v>59.213000000000001</v>
      </c>
      <c r="E197" s="1">
        <v>59.207999999999998</v>
      </c>
      <c r="F197" s="1">
        <f t="shared" si="68"/>
        <v>59.211000000000006</v>
      </c>
      <c r="G197" s="1">
        <f t="shared" si="71"/>
        <v>0.882000000000005</v>
      </c>
      <c r="H197">
        <f t="shared" si="69"/>
        <v>1133.786848072556</v>
      </c>
      <c r="I197">
        <f t="shared" si="70"/>
        <v>773.03628117913411</v>
      </c>
    </row>
    <row r="201" spans="1:9" x14ac:dyDescent="0.2">
      <c r="A201" t="s">
        <v>45</v>
      </c>
      <c r="B201" t="s">
        <v>20</v>
      </c>
      <c r="C201" t="s">
        <v>36</v>
      </c>
      <c r="D201" t="s">
        <v>34</v>
      </c>
      <c r="E201" t="s">
        <v>25</v>
      </c>
    </row>
    <row r="202" spans="1:9" ht="51" x14ac:dyDescent="0.2">
      <c r="C202" s="3" t="s">
        <v>1</v>
      </c>
      <c r="D202" s="3" t="s">
        <v>2</v>
      </c>
      <c r="E202" s="3" t="s">
        <v>3</v>
      </c>
      <c r="F202" s="3" t="s">
        <v>10</v>
      </c>
      <c r="G202" s="4" t="s">
        <v>12</v>
      </c>
      <c r="H202" s="2" t="s">
        <v>11</v>
      </c>
      <c r="I202" s="3" t="s">
        <v>13</v>
      </c>
    </row>
    <row r="203" spans="1:9" x14ac:dyDescent="0.2">
      <c r="A203" t="s">
        <v>4</v>
      </c>
      <c r="B203">
        <v>-24</v>
      </c>
      <c r="C203" s="1">
        <v>34.594000000000001</v>
      </c>
      <c r="D203" s="1">
        <v>34.598999999999997</v>
      </c>
      <c r="E203" s="1">
        <v>34.594000000000001</v>
      </c>
      <c r="F203" s="1">
        <f>AVERAGE(C203:E203)</f>
        <v>34.595666666666666</v>
      </c>
      <c r="G203">
        <v>0</v>
      </c>
    </row>
    <row r="204" spans="1:9" x14ac:dyDescent="0.2">
      <c r="A204" t="s">
        <v>0</v>
      </c>
      <c r="B204">
        <v>0</v>
      </c>
      <c r="C204" s="1">
        <v>34.591999999999999</v>
      </c>
      <c r="D204" s="1">
        <v>34.597000000000001</v>
      </c>
      <c r="E204" s="1">
        <v>34.612000000000002</v>
      </c>
      <c r="F204" s="1">
        <f t="shared" ref="F204:F209" si="72">AVERAGE(C204:E204)</f>
        <v>34.600333333333332</v>
      </c>
      <c r="G204" s="1">
        <f>F204-$F$203</f>
        <v>4.6666666666652645E-3</v>
      </c>
      <c r="H204">
        <f t="shared" ref="H204:H209" si="73">B204/G204</f>
        <v>0</v>
      </c>
      <c r="I204">
        <f t="shared" ref="I204:I209" si="74">H204*0.681818</f>
        <v>0</v>
      </c>
    </row>
    <row r="205" spans="1:9" x14ac:dyDescent="0.2">
      <c r="A205" t="s">
        <v>5</v>
      </c>
      <c r="B205">
        <v>0</v>
      </c>
      <c r="C205">
        <v>34.587000000000003</v>
      </c>
      <c r="D205" s="1">
        <v>34.587000000000003</v>
      </c>
      <c r="E205" s="1">
        <v>34.597000000000001</v>
      </c>
      <c r="F205" s="1">
        <f t="shared" si="72"/>
        <v>34.590333333333341</v>
      </c>
      <c r="G205" s="1">
        <f t="shared" ref="G205:G209" si="75">F205-$F$203</f>
        <v>-5.3333333333256405E-3</v>
      </c>
      <c r="H205">
        <f t="shared" si="73"/>
        <v>0</v>
      </c>
      <c r="I205">
        <f t="shared" si="74"/>
        <v>0</v>
      </c>
    </row>
    <row r="206" spans="1:9" x14ac:dyDescent="0.2">
      <c r="A206" t="s">
        <v>6</v>
      </c>
      <c r="B206">
        <v>60</v>
      </c>
      <c r="C206" s="1">
        <v>34.643999999999998</v>
      </c>
      <c r="D206" s="1">
        <v>34.645000000000003</v>
      </c>
      <c r="E206" s="1">
        <v>34.64</v>
      </c>
      <c r="F206" s="1">
        <f t="shared" si="72"/>
        <v>34.643000000000001</v>
      </c>
      <c r="G206" s="1">
        <f t="shared" si="75"/>
        <v>4.7333333333334338E-2</v>
      </c>
      <c r="H206">
        <f t="shared" si="73"/>
        <v>1267.60563380279</v>
      </c>
      <c r="I206">
        <f>H206*0.681818</f>
        <v>864.27633802815069</v>
      </c>
    </row>
    <row r="207" spans="1:9" x14ac:dyDescent="0.2">
      <c r="A207" t="s">
        <v>7</v>
      </c>
      <c r="B207">
        <v>330</v>
      </c>
      <c r="C207" s="1">
        <v>34.909999999999997</v>
      </c>
      <c r="D207" s="1">
        <v>34.914999999999999</v>
      </c>
      <c r="E207" s="1">
        <v>34.905000000000001</v>
      </c>
      <c r="F207" s="1">
        <f t="shared" si="72"/>
        <v>34.909999999999997</v>
      </c>
      <c r="G207" s="1">
        <f t="shared" si="75"/>
        <v>0.31433333333333024</v>
      </c>
      <c r="H207">
        <f t="shared" si="73"/>
        <v>1049.8409331919509</v>
      </c>
      <c r="I207">
        <f t="shared" si="74"/>
        <v>715.80044538706954</v>
      </c>
    </row>
    <row r="208" spans="1:9" x14ac:dyDescent="0.2">
      <c r="A208" t="s">
        <v>8</v>
      </c>
      <c r="B208">
        <v>660</v>
      </c>
      <c r="C208" s="1">
        <v>35.235999999999997</v>
      </c>
      <c r="D208" s="1">
        <v>35.246000000000002</v>
      </c>
      <c r="E208" s="1">
        <v>35.225999999999999</v>
      </c>
      <c r="F208" s="1">
        <f t="shared" si="72"/>
        <v>35.235999999999997</v>
      </c>
      <c r="G208" s="1">
        <f t="shared" si="75"/>
        <v>0.64033333333333076</v>
      </c>
      <c r="H208">
        <f t="shared" si="73"/>
        <v>1030.713170223846</v>
      </c>
      <c r="I208">
        <f t="shared" si="74"/>
        <v>702.75879229568227</v>
      </c>
    </row>
    <row r="209" spans="1:9" x14ac:dyDescent="0.2">
      <c r="A209" t="s">
        <v>9</v>
      </c>
      <c r="B209">
        <v>1000</v>
      </c>
      <c r="C209" s="1">
        <v>35.552999999999997</v>
      </c>
      <c r="D209" s="1">
        <v>35.542999999999999</v>
      </c>
      <c r="E209" s="1">
        <v>35.518000000000001</v>
      </c>
      <c r="F209" s="1">
        <f t="shared" si="72"/>
        <v>35.538000000000004</v>
      </c>
      <c r="G209" s="1">
        <f t="shared" si="75"/>
        <v>0.94233333333333746</v>
      </c>
      <c r="H209">
        <f t="shared" si="73"/>
        <v>1061.1956137247919</v>
      </c>
      <c r="I209">
        <f t="shared" si="74"/>
        <v>723.54227095861017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58C0-C470-2C44-84B8-1C39FB71AE74}">
  <dimension ref="A6:I209"/>
  <sheetViews>
    <sheetView workbookViewId="0">
      <selection activeCell="B11" sqref="B11"/>
    </sheetView>
  </sheetViews>
  <sheetFormatPr baseColWidth="10" defaultRowHeight="16" x14ac:dyDescent="0.2"/>
  <cols>
    <col min="1" max="1" width="11.5" customWidth="1"/>
  </cols>
  <sheetData>
    <row r="6" spans="1:9" ht="51" x14ac:dyDescent="0.2">
      <c r="A6" t="s">
        <v>14</v>
      </c>
      <c r="C6" s="3" t="s">
        <v>1</v>
      </c>
      <c r="D6" s="3" t="s">
        <v>2</v>
      </c>
      <c r="E6" s="3" t="s">
        <v>3</v>
      </c>
      <c r="F6" s="3" t="s">
        <v>10</v>
      </c>
      <c r="G6" s="4" t="s">
        <v>12</v>
      </c>
      <c r="H6" s="2" t="s">
        <v>11</v>
      </c>
      <c r="I6" s="3" t="s">
        <v>13</v>
      </c>
    </row>
    <row r="7" spans="1:9" x14ac:dyDescent="0.2">
      <c r="A7" t="s">
        <v>4</v>
      </c>
      <c r="B7">
        <v>0</v>
      </c>
      <c r="C7">
        <v>35.655999999999999</v>
      </c>
      <c r="D7">
        <v>35.640999999999998</v>
      </c>
      <c r="E7">
        <v>35.652000000000001</v>
      </c>
      <c r="F7">
        <f>AVERAGE(C7:E7)</f>
        <v>35.649666666666668</v>
      </c>
      <c r="G7">
        <v>0</v>
      </c>
    </row>
    <row r="8" spans="1:9" x14ac:dyDescent="0.2">
      <c r="A8" t="s">
        <v>0</v>
      </c>
      <c r="B8">
        <v>24</v>
      </c>
      <c r="C8">
        <v>35.664999999999999</v>
      </c>
      <c r="D8" s="1">
        <v>35.65</v>
      </c>
      <c r="E8" s="1">
        <v>35.659999999999997</v>
      </c>
      <c r="F8">
        <f>AVERAGE(C8:E8)</f>
        <v>35.658333333333331</v>
      </c>
      <c r="G8">
        <f>F8-$F$7</f>
        <v>8.6666666666630476E-3</v>
      </c>
      <c r="H8">
        <f t="shared" ref="H8:H13" si="0">B8/G8</f>
        <v>2769.2307692319255</v>
      </c>
      <c r="I8">
        <f t="shared" ref="I8:I12" si="1">H8*0.681818</f>
        <v>1888.1113846161732</v>
      </c>
    </row>
    <row r="9" spans="1:9" x14ac:dyDescent="0.2">
      <c r="A9" t="s">
        <v>5</v>
      </c>
      <c r="B9">
        <v>24</v>
      </c>
      <c r="C9">
        <v>35.628</v>
      </c>
      <c r="D9">
        <v>35.637999999999998</v>
      </c>
      <c r="E9">
        <v>35.622999999999998</v>
      </c>
      <c r="F9">
        <f t="shared" ref="F9:F13" si="2">AVERAGE(C9:E9)</f>
        <v>35.629666666666658</v>
      </c>
      <c r="G9">
        <f t="shared" ref="G9:G13" si="3">F9-$F$7</f>
        <v>-2.0000000000010232E-2</v>
      </c>
      <c r="H9">
        <f t="shared" si="0"/>
        <v>-1199.9999999993861</v>
      </c>
      <c r="I9">
        <f t="shared" si="1"/>
        <v>-818.18159999958152</v>
      </c>
    </row>
    <row r="10" spans="1:9" x14ac:dyDescent="0.2">
      <c r="A10" t="s">
        <v>6</v>
      </c>
      <c r="B10">
        <f>60+24</f>
        <v>84</v>
      </c>
      <c r="C10">
        <v>35.706000000000003</v>
      </c>
      <c r="D10">
        <v>35.707000000000001</v>
      </c>
      <c r="E10">
        <v>35.710999999999999</v>
      </c>
      <c r="F10">
        <f t="shared" si="2"/>
        <v>35.708000000000006</v>
      </c>
      <c r="G10">
        <f t="shared" si="3"/>
        <v>5.8333333333337123E-2</v>
      </c>
      <c r="H10">
        <f t="shared" si="0"/>
        <v>1439.9999999999065</v>
      </c>
      <c r="I10">
        <f t="shared" si="1"/>
        <v>981.81791999993629</v>
      </c>
    </row>
    <row r="11" spans="1:9" x14ac:dyDescent="0.2">
      <c r="A11" t="s">
        <v>7</v>
      </c>
      <c r="B11">
        <f>330+24</f>
        <v>354</v>
      </c>
      <c r="C11">
        <v>35.921999999999997</v>
      </c>
      <c r="D11">
        <v>35.923000000000002</v>
      </c>
      <c r="E11">
        <v>35.930999999999997</v>
      </c>
      <c r="F11">
        <f t="shared" si="2"/>
        <v>35.925333333333334</v>
      </c>
      <c r="G11">
        <f t="shared" si="3"/>
        <v>0.27566666666666606</v>
      </c>
      <c r="H11">
        <f t="shared" si="0"/>
        <v>1284.1596130592532</v>
      </c>
      <c r="I11">
        <f t="shared" si="1"/>
        <v>875.56313905683396</v>
      </c>
    </row>
    <row r="12" spans="1:9" x14ac:dyDescent="0.2">
      <c r="A12" t="s">
        <v>8</v>
      </c>
      <c r="B12">
        <f>660+24</f>
        <v>684</v>
      </c>
      <c r="C12">
        <v>36.276000000000003</v>
      </c>
      <c r="D12">
        <v>36.277000000000001</v>
      </c>
      <c r="E12">
        <v>36.225000000000001</v>
      </c>
      <c r="F12">
        <f t="shared" si="2"/>
        <v>36.259333333333331</v>
      </c>
      <c r="G12">
        <f t="shared" si="3"/>
        <v>0.60966666666666214</v>
      </c>
      <c r="H12">
        <f t="shared" si="0"/>
        <v>1121.9245489338521</v>
      </c>
      <c r="I12">
        <f t="shared" si="1"/>
        <v>764.94835210498115</v>
      </c>
    </row>
    <row r="13" spans="1:9" x14ac:dyDescent="0.2">
      <c r="A13" t="s">
        <v>9</v>
      </c>
      <c r="B13">
        <f>1000+24</f>
        <v>1024</v>
      </c>
      <c r="C13">
        <v>36.65</v>
      </c>
      <c r="D13">
        <v>36.542999999999999</v>
      </c>
      <c r="E13">
        <v>36.603999999999999</v>
      </c>
      <c r="F13">
        <f t="shared" si="2"/>
        <v>36.598999999999997</v>
      </c>
      <c r="G13">
        <f t="shared" si="3"/>
        <v>0.94933333333332826</v>
      </c>
      <c r="H13">
        <f t="shared" si="0"/>
        <v>1078.6516853932642</v>
      </c>
      <c r="I13">
        <f>H13*0.681818</f>
        <v>735.44413483146468</v>
      </c>
    </row>
    <row r="15" spans="1:9" ht="51" x14ac:dyDescent="0.2">
      <c r="A15" t="s">
        <v>15</v>
      </c>
      <c r="C15" s="3" t="s">
        <v>1</v>
      </c>
      <c r="D15" s="3" t="s">
        <v>2</v>
      </c>
      <c r="E15" s="3" t="s">
        <v>3</v>
      </c>
      <c r="F15" s="3" t="s">
        <v>10</v>
      </c>
      <c r="G15" s="4" t="s">
        <v>12</v>
      </c>
      <c r="H15" s="2" t="s">
        <v>11</v>
      </c>
      <c r="I15" s="3" t="s">
        <v>13</v>
      </c>
    </row>
    <row r="16" spans="1:9" x14ac:dyDescent="0.2">
      <c r="A16" t="s">
        <v>4</v>
      </c>
      <c r="B16">
        <v>0</v>
      </c>
      <c r="C16" s="1">
        <v>48.064</v>
      </c>
      <c r="D16" s="1">
        <v>48.103000000000002</v>
      </c>
      <c r="E16" s="1">
        <v>48.078000000000003</v>
      </c>
      <c r="F16" s="1">
        <f>AVERAGE(C16:E16)</f>
        <v>48.081666666666671</v>
      </c>
      <c r="G16">
        <v>0</v>
      </c>
    </row>
    <row r="17" spans="1:9" x14ac:dyDescent="0.2">
      <c r="A17" t="s">
        <v>0</v>
      </c>
      <c r="B17">
        <v>24</v>
      </c>
      <c r="C17" s="1">
        <v>48.116999999999997</v>
      </c>
      <c r="D17" s="1">
        <v>48.127000000000002</v>
      </c>
      <c r="E17" s="1">
        <v>48.131999999999998</v>
      </c>
      <c r="F17" s="1">
        <f t="shared" ref="F17:F22" si="4">AVERAGE(C17:E17)</f>
        <v>48.125333333333337</v>
      </c>
      <c r="G17" s="1">
        <f>F17-$F$16</f>
        <v>4.3666666666666742E-2</v>
      </c>
      <c r="H17">
        <f t="shared" ref="H17:H22" si="5">B17/G17</f>
        <v>549.61832061068606</v>
      </c>
      <c r="I17">
        <f t="shared" ref="I17:I22" si="6">H17*0.681818</f>
        <v>374.73966412213679</v>
      </c>
    </row>
    <row r="18" spans="1:9" x14ac:dyDescent="0.2">
      <c r="A18" t="s">
        <v>5</v>
      </c>
      <c r="B18">
        <v>24</v>
      </c>
      <c r="C18" s="1">
        <v>48.113</v>
      </c>
      <c r="D18" s="1">
        <v>48.127000000000002</v>
      </c>
      <c r="E18" s="1">
        <v>48.133000000000003</v>
      </c>
      <c r="F18" s="1">
        <f t="shared" si="4"/>
        <v>48.12433333333334</v>
      </c>
      <c r="G18" s="1">
        <f t="shared" ref="G18:G22" si="7">F18-$F$16</f>
        <v>4.2666666666669073E-2</v>
      </c>
      <c r="H18">
        <f t="shared" si="5"/>
        <v>562.49999999996828</v>
      </c>
      <c r="I18">
        <f t="shared" si="6"/>
        <v>383.5226249999784</v>
      </c>
    </row>
    <row r="19" spans="1:9" x14ac:dyDescent="0.2">
      <c r="A19" t="s">
        <v>6</v>
      </c>
      <c r="B19">
        <f>60+24</f>
        <v>84</v>
      </c>
      <c r="C19" s="1">
        <v>48.165999999999997</v>
      </c>
      <c r="D19" s="1">
        <v>48.143999999999998</v>
      </c>
      <c r="E19" s="1">
        <v>48.145000000000003</v>
      </c>
      <c r="F19" s="1">
        <f t="shared" si="4"/>
        <v>48.151666666666671</v>
      </c>
      <c r="G19" s="1">
        <f t="shared" si="7"/>
        <v>7.0000000000000284E-2</v>
      </c>
      <c r="H19">
        <f t="shared" si="5"/>
        <v>1199.9999999999952</v>
      </c>
      <c r="I19">
        <f t="shared" si="6"/>
        <v>818.18159999999682</v>
      </c>
    </row>
    <row r="20" spans="1:9" x14ac:dyDescent="0.2">
      <c r="A20" t="s">
        <v>7</v>
      </c>
      <c r="B20">
        <f>330+24</f>
        <v>354</v>
      </c>
      <c r="C20" s="1">
        <v>48.406999999999996</v>
      </c>
      <c r="D20" s="1">
        <v>48.39</v>
      </c>
      <c r="E20" s="1">
        <v>48.39</v>
      </c>
      <c r="F20" s="1">
        <f t="shared" si="4"/>
        <v>48.395666666666671</v>
      </c>
      <c r="G20" s="1">
        <f t="shared" si="7"/>
        <v>0.31400000000000006</v>
      </c>
      <c r="H20">
        <f t="shared" si="5"/>
        <v>1127.3885350318469</v>
      </c>
      <c r="I20">
        <f t="shared" si="6"/>
        <v>768.67379617834388</v>
      </c>
    </row>
    <row r="21" spans="1:9" x14ac:dyDescent="0.2">
      <c r="A21" t="s">
        <v>8</v>
      </c>
      <c r="B21">
        <f>660+24</f>
        <v>684</v>
      </c>
      <c r="C21" s="1">
        <v>48.642000000000003</v>
      </c>
      <c r="D21" s="1">
        <v>48.633000000000003</v>
      </c>
      <c r="E21" s="1">
        <v>48.676000000000002</v>
      </c>
      <c r="F21" s="1">
        <f t="shared" si="4"/>
        <v>48.650333333333343</v>
      </c>
      <c r="G21" s="1">
        <f t="shared" si="7"/>
        <v>0.56866666666667243</v>
      </c>
      <c r="H21">
        <f t="shared" si="5"/>
        <v>1202.8135990621215</v>
      </c>
      <c r="I21">
        <f t="shared" si="6"/>
        <v>820.09996248533764</v>
      </c>
    </row>
    <row r="22" spans="1:9" x14ac:dyDescent="0.2">
      <c r="A22" t="s">
        <v>9</v>
      </c>
      <c r="B22">
        <f>1000+24</f>
        <v>1024</v>
      </c>
      <c r="C22" s="1">
        <v>49.037999999999997</v>
      </c>
      <c r="D22" s="1">
        <v>49.033999999999999</v>
      </c>
      <c r="E22" s="1">
        <v>49.036000000000001</v>
      </c>
      <c r="F22" s="1">
        <f t="shared" si="4"/>
        <v>49.036000000000001</v>
      </c>
      <c r="G22" s="1">
        <f t="shared" si="7"/>
        <v>0.95433333333333081</v>
      </c>
      <c r="H22">
        <f t="shared" si="5"/>
        <v>1073.0003492839708</v>
      </c>
      <c r="I22">
        <f t="shared" si="6"/>
        <v>731.59095214809838</v>
      </c>
    </row>
    <row r="24" spans="1:9" ht="51" x14ac:dyDescent="0.2">
      <c r="A24" t="s">
        <v>16</v>
      </c>
      <c r="C24" s="3" t="s">
        <v>1</v>
      </c>
      <c r="D24" s="3" t="s">
        <v>2</v>
      </c>
      <c r="E24" s="3" t="s">
        <v>3</v>
      </c>
      <c r="F24" s="3" t="s">
        <v>10</v>
      </c>
      <c r="G24" s="4" t="s">
        <v>12</v>
      </c>
      <c r="H24" s="2" t="s">
        <v>11</v>
      </c>
      <c r="I24" s="3" t="s">
        <v>13</v>
      </c>
    </row>
    <row r="25" spans="1:9" x14ac:dyDescent="0.2">
      <c r="A25" t="s">
        <v>4</v>
      </c>
      <c r="B25">
        <v>0</v>
      </c>
      <c r="C25" s="1">
        <v>51.478999999999999</v>
      </c>
      <c r="D25" s="1">
        <v>51.494</v>
      </c>
      <c r="E25" s="1">
        <v>51.484000000000002</v>
      </c>
      <c r="F25" s="1">
        <f>AVERAGE(C25:E25)</f>
        <v>51.485666666666667</v>
      </c>
      <c r="G25">
        <v>0</v>
      </c>
    </row>
    <row r="26" spans="1:9" x14ac:dyDescent="0.2">
      <c r="A26" t="s">
        <v>0</v>
      </c>
      <c r="B26">
        <v>24</v>
      </c>
      <c r="C26" s="1">
        <v>51.470999999999997</v>
      </c>
      <c r="D26" s="1">
        <v>51.488</v>
      </c>
      <c r="E26" s="1">
        <v>51.517000000000003</v>
      </c>
      <c r="F26" s="1">
        <f t="shared" ref="F26:F31" si="8">AVERAGE(C26:E26)</f>
        <v>51.491999999999997</v>
      </c>
      <c r="G26" s="1">
        <f>F26-$F$25</f>
        <v>6.3333333333304154E-3</v>
      </c>
      <c r="H26">
        <f t="shared" ref="H26:H31" si="9">B26/G26</f>
        <v>3789.473684212272</v>
      </c>
      <c r="I26">
        <f t="shared" ref="I26:I31" si="10">H26*0.681818</f>
        <v>2583.7313684222431</v>
      </c>
    </row>
    <row r="27" spans="1:9" x14ac:dyDescent="0.2">
      <c r="A27" t="s">
        <v>5</v>
      </c>
      <c r="B27">
        <v>24</v>
      </c>
      <c r="C27" s="1">
        <v>51.457000000000001</v>
      </c>
      <c r="D27" s="1">
        <v>51.476999999999997</v>
      </c>
      <c r="E27" s="1">
        <v>51.457000000000001</v>
      </c>
      <c r="F27" s="1">
        <f t="shared" si="8"/>
        <v>51.463666666666661</v>
      </c>
      <c r="G27" s="1">
        <f t="shared" ref="G27:G31" si="11">F27-$F$25</f>
        <v>-2.2000000000005571E-2</v>
      </c>
      <c r="H27">
        <f t="shared" si="9"/>
        <v>-1090.9090909088147</v>
      </c>
      <c r="I27">
        <f t="shared" si="10"/>
        <v>-743.80145454526632</v>
      </c>
    </row>
    <row r="28" spans="1:9" x14ac:dyDescent="0.2">
      <c r="A28" t="s">
        <v>6</v>
      </c>
      <c r="B28">
        <f>60+24</f>
        <v>84</v>
      </c>
      <c r="C28" s="1">
        <v>51.54</v>
      </c>
      <c r="D28" s="1">
        <v>51.536000000000001</v>
      </c>
      <c r="E28" s="1">
        <v>51.52</v>
      </c>
      <c r="F28" s="1">
        <f t="shared" si="8"/>
        <v>51.532000000000004</v>
      </c>
      <c r="G28" s="1">
        <f t="shared" si="11"/>
        <v>4.6333333333336668E-2</v>
      </c>
      <c r="H28">
        <f t="shared" si="9"/>
        <v>1812.9496402876393</v>
      </c>
      <c r="I28">
        <f t="shared" si="10"/>
        <v>1236.1016978416378</v>
      </c>
    </row>
    <row r="29" spans="1:9" x14ac:dyDescent="0.2">
      <c r="A29" t="s">
        <v>7</v>
      </c>
      <c r="B29">
        <f>330+24</f>
        <v>354</v>
      </c>
      <c r="C29" s="1">
        <v>51.811999999999998</v>
      </c>
      <c r="D29" s="1">
        <v>51.81</v>
      </c>
      <c r="E29" s="1">
        <v>51.802</v>
      </c>
      <c r="F29" s="1">
        <f t="shared" si="8"/>
        <v>51.808</v>
      </c>
      <c r="G29" s="1">
        <f t="shared" si="11"/>
        <v>0.32233333333333292</v>
      </c>
      <c r="H29">
        <f t="shared" si="9"/>
        <v>1098.2419855222352</v>
      </c>
      <c r="I29">
        <f t="shared" si="10"/>
        <v>748.80115408479935</v>
      </c>
    </row>
    <row r="30" spans="1:9" x14ac:dyDescent="0.2">
      <c r="A30" t="s">
        <v>8</v>
      </c>
      <c r="B30">
        <f>660+24</f>
        <v>684</v>
      </c>
      <c r="C30" s="1">
        <v>52.225000000000001</v>
      </c>
      <c r="D30" s="1">
        <v>52.12</v>
      </c>
      <c r="E30" s="1">
        <v>52.072000000000003</v>
      </c>
      <c r="F30" s="1">
        <f t="shared" si="8"/>
        <v>52.139000000000003</v>
      </c>
      <c r="G30" s="1">
        <f t="shared" si="11"/>
        <v>0.65333333333333599</v>
      </c>
      <c r="H30">
        <f t="shared" si="9"/>
        <v>1046.9387755101998</v>
      </c>
      <c r="I30">
        <f t="shared" si="10"/>
        <v>713.82170204081342</v>
      </c>
    </row>
    <row r="31" spans="1:9" x14ac:dyDescent="0.2">
      <c r="A31" t="s">
        <v>9</v>
      </c>
      <c r="B31">
        <f>1000+24</f>
        <v>1024</v>
      </c>
      <c r="C31" s="1">
        <v>52.384</v>
      </c>
      <c r="D31" s="1">
        <v>52.366</v>
      </c>
      <c r="E31" s="1">
        <v>52.366999999999997</v>
      </c>
      <c r="F31" s="1">
        <f t="shared" si="8"/>
        <v>52.37233333333333</v>
      </c>
      <c r="G31" s="1">
        <f t="shared" si="11"/>
        <v>0.88666666666666316</v>
      </c>
      <c r="H31">
        <f t="shared" si="9"/>
        <v>1154.8872180451174</v>
      </c>
      <c r="I31">
        <f t="shared" si="10"/>
        <v>787.42289323308592</v>
      </c>
    </row>
    <row r="33" spans="1:9" ht="51" x14ac:dyDescent="0.2">
      <c r="A33" s="6" t="s">
        <v>46</v>
      </c>
      <c r="C33" s="3" t="s">
        <v>1</v>
      </c>
      <c r="D33" s="3" t="s">
        <v>2</v>
      </c>
      <c r="E33" s="3" t="s">
        <v>3</v>
      </c>
      <c r="F33" s="3" t="s">
        <v>10</v>
      </c>
      <c r="G33" s="4" t="s">
        <v>12</v>
      </c>
      <c r="H33" s="2" t="s">
        <v>11</v>
      </c>
      <c r="I33" s="3" t="s">
        <v>13</v>
      </c>
    </row>
    <row r="34" spans="1:9" x14ac:dyDescent="0.2">
      <c r="A34" t="s">
        <v>4</v>
      </c>
      <c r="B34">
        <v>0</v>
      </c>
      <c r="C34" s="1">
        <v>33.000999999999998</v>
      </c>
      <c r="D34" s="1">
        <v>32.991</v>
      </c>
      <c r="E34" s="1">
        <v>32.991999999999997</v>
      </c>
      <c r="F34" s="1">
        <f>AVERAGE(C34:E34)</f>
        <v>32.99466666666666</v>
      </c>
      <c r="G34">
        <v>0</v>
      </c>
    </row>
    <row r="35" spans="1:9" x14ac:dyDescent="0.2">
      <c r="A35" t="s">
        <v>0</v>
      </c>
      <c r="B35">
        <v>24</v>
      </c>
      <c r="C35" s="1">
        <v>33.015000000000001</v>
      </c>
      <c r="D35" s="1">
        <v>33.049999999999997</v>
      </c>
      <c r="E35" s="1">
        <v>33.034999999999997</v>
      </c>
      <c r="F35" s="1">
        <f t="shared" ref="F35:F40" si="12">AVERAGE(C35:E35)</f>
        <v>33.033333333333331</v>
      </c>
      <c r="G35" s="1">
        <f>F35-$F$34</f>
        <v>3.866666666667129E-2</v>
      </c>
      <c r="H35">
        <f t="shared" ref="H35:H40" si="13">B35/G35</f>
        <v>620.6896551723396</v>
      </c>
      <c r="I35">
        <f t="shared" ref="I35:I40" si="14">H35*0.681818</f>
        <v>423.19737931029425</v>
      </c>
    </row>
    <row r="36" spans="1:9" x14ac:dyDescent="0.2">
      <c r="A36" t="s">
        <v>5</v>
      </c>
      <c r="B36">
        <v>24</v>
      </c>
      <c r="C36" s="1">
        <v>32.957999999999998</v>
      </c>
      <c r="D36" s="1">
        <v>32.991999999999997</v>
      </c>
      <c r="E36" s="1">
        <v>32.981000000000002</v>
      </c>
      <c r="F36" s="1">
        <f t="shared" si="12"/>
        <v>32.976999999999997</v>
      </c>
      <c r="G36" s="1">
        <f t="shared" ref="G36:G40" si="15">F36-$F$34</f>
        <v>-1.7666666666663389E-2</v>
      </c>
      <c r="H36">
        <f t="shared" si="13"/>
        <v>-1358.4905660379879</v>
      </c>
      <c r="I36">
        <f t="shared" si="14"/>
        <v>-926.24332075488894</v>
      </c>
    </row>
    <row r="37" spans="1:9" x14ac:dyDescent="0.2">
      <c r="A37" t="s">
        <v>6</v>
      </c>
      <c r="B37">
        <f>60+24</f>
        <v>84</v>
      </c>
      <c r="C37" s="1">
        <v>33.040999999999997</v>
      </c>
      <c r="D37" s="1">
        <v>33.07</v>
      </c>
      <c r="E37" s="1">
        <v>33.055</v>
      </c>
      <c r="F37" s="1">
        <f t="shared" si="12"/>
        <v>33.05533333333333</v>
      </c>
      <c r="G37" s="1">
        <f t="shared" si="15"/>
        <v>6.0666666666669755E-2</v>
      </c>
      <c r="H37">
        <f t="shared" si="13"/>
        <v>1384.615384615314</v>
      </c>
      <c r="I37">
        <f>H37*0.681818</f>
        <v>944.05569230764422</v>
      </c>
    </row>
    <row r="38" spans="1:9" x14ac:dyDescent="0.2">
      <c r="A38" t="s">
        <v>7</v>
      </c>
      <c r="B38">
        <f>330+24</f>
        <v>354</v>
      </c>
      <c r="C38" s="1">
        <v>33.323999999999998</v>
      </c>
      <c r="D38" s="1">
        <v>33.338999999999999</v>
      </c>
      <c r="E38" s="1">
        <v>33.329000000000001</v>
      </c>
      <c r="F38" s="1">
        <f t="shared" si="12"/>
        <v>33.330666666666666</v>
      </c>
      <c r="G38" s="1">
        <f t="shared" si="15"/>
        <v>0.33600000000000563</v>
      </c>
      <c r="H38">
        <f t="shared" si="13"/>
        <v>1053.5714285714109</v>
      </c>
      <c r="I38">
        <f t="shared" si="14"/>
        <v>718.34396428570233</v>
      </c>
    </row>
    <row r="39" spans="1:9" x14ac:dyDescent="0.2">
      <c r="A39" t="s">
        <v>8</v>
      </c>
      <c r="B39">
        <f>660+24</f>
        <v>684</v>
      </c>
      <c r="C39" s="1">
        <v>33.595999999999997</v>
      </c>
      <c r="D39" s="1">
        <v>33.515999999999998</v>
      </c>
      <c r="E39" s="1">
        <v>33.408999999999999</v>
      </c>
      <c r="F39" s="1">
        <f t="shared" si="12"/>
        <v>33.506999999999998</v>
      </c>
      <c r="G39" s="1">
        <f t="shared" si="15"/>
        <v>0.51233333333333775</v>
      </c>
      <c r="H39">
        <f t="shared" si="13"/>
        <v>1335.0683148991427</v>
      </c>
      <c r="I39">
        <f t="shared" si="14"/>
        <v>910.27360832790373</v>
      </c>
    </row>
    <row r="40" spans="1:9" x14ac:dyDescent="0.2">
      <c r="A40" t="s">
        <v>9</v>
      </c>
      <c r="B40">
        <f>1000+24</f>
        <v>1024</v>
      </c>
      <c r="C40" s="1">
        <v>33.741999999999997</v>
      </c>
      <c r="D40" s="1">
        <v>33.877000000000002</v>
      </c>
      <c r="E40" s="1">
        <v>33.889000000000003</v>
      </c>
      <c r="F40" s="1">
        <f t="shared" si="12"/>
        <v>33.836000000000006</v>
      </c>
      <c r="G40" s="1">
        <f t="shared" si="15"/>
        <v>0.84133333333334548</v>
      </c>
      <c r="H40">
        <f t="shared" si="13"/>
        <v>1217.1156893819159</v>
      </c>
      <c r="I40">
        <f t="shared" si="14"/>
        <v>829.85138510299919</v>
      </c>
    </row>
    <row r="42" spans="1:9" x14ac:dyDescent="0.2">
      <c r="A42" t="s">
        <v>18</v>
      </c>
    </row>
    <row r="44" spans="1:9" x14ac:dyDescent="0.2">
      <c r="B44" t="s">
        <v>22</v>
      </c>
      <c r="C44" t="s">
        <v>23</v>
      </c>
      <c r="D44" t="s">
        <v>24</v>
      </c>
      <c r="E44" t="s">
        <v>25</v>
      </c>
    </row>
    <row r="45" spans="1:9" ht="51" x14ac:dyDescent="0.2">
      <c r="A45" t="s">
        <v>17</v>
      </c>
      <c r="C45" s="3" t="s">
        <v>1</v>
      </c>
      <c r="D45" s="3" t="s">
        <v>2</v>
      </c>
      <c r="E45" s="3" t="s">
        <v>3</v>
      </c>
      <c r="F45" s="3" t="s">
        <v>10</v>
      </c>
      <c r="G45" s="4" t="s">
        <v>12</v>
      </c>
      <c r="H45" s="2" t="s">
        <v>11</v>
      </c>
      <c r="I45" s="3" t="s">
        <v>13</v>
      </c>
    </row>
    <row r="46" spans="1:9" x14ac:dyDescent="0.2">
      <c r="A46" t="s">
        <v>4</v>
      </c>
      <c r="B46">
        <v>0</v>
      </c>
      <c r="C46" s="1">
        <v>41.345999999999997</v>
      </c>
      <c r="D46" s="1">
        <v>41.335000000000001</v>
      </c>
      <c r="E46" s="1">
        <v>41.343000000000004</v>
      </c>
      <c r="F46" s="1">
        <f>AVERAGE(C46:E46)</f>
        <v>41.341333333333331</v>
      </c>
      <c r="G46">
        <v>0</v>
      </c>
    </row>
    <row r="47" spans="1:9" x14ac:dyDescent="0.2">
      <c r="A47" t="s">
        <v>0</v>
      </c>
      <c r="B47">
        <v>24</v>
      </c>
      <c r="C47" s="1">
        <v>41.354999999999997</v>
      </c>
      <c r="D47" s="1">
        <v>41.37</v>
      </c>
      <c r="E47" s="1">
        <v>41.375</v>
      </c>
      <c r="F47" s="1">
        <f>AVERAGE(C47:E47)</f>
        <v>41.366666666666667</v>
      </c>
      <c r="G47" s="1">
        <f>F47-$F$46</f>
        <v>2.5333333333335872E-2</v>
      </c>
      <c r="H47">
        <f t="shared" ref="H47:H52" si="16">B47/G47</f>
        <v>947.36842105253663</v>
      </c>
      <c r="I47">
        <f t="shared" ref="I47:I52" si="17">H47*0.681818</f>
        <v>645.93284210519846</v>
      </c>
    </row>
    <row r="48" spans="1:9" x14ac:dyDescent="0.2">
      <c r="A48" t="s">
        <v>5</v>
      </c>
      <c r="B48">
        <v>24</v>
      </c>
      <c r="C48" s="1">
        <v>41.329000000000001</v>
      </c>
      <c r="D48" s="1">
        <v>41.332999999999998</v>
      </c>
      <c r="E48" s="1">
        <v>41.332000000000001</v>
      </c>
      <c r="F48" s="1">
        <f t="shared" ref="F48:F52" si="18">AVERAGE(C48:E48)</f>
        <v>41.331333333333333</v>
      </c>
      <c r="G48" s="1">
        <f t="shared" ref="G48:G52" si="19">F48-$F$46</f>
        <v>-9.9999999999980105E-3</v>
      </c>
      <c r="H48">
        <f t="shared" si="16"/>
        <v>-2400.0000000004775</v>
      </c>
      <c r="I48">
        <f t="shared" si="17"/>
        <v>-1636.3632000003256</v>
      </c>
    </row>
    <row r="49" spans="1:9" x14ac:dyDescent="0.2">
      <c r="A49" t="s">
        <v>6</v>
      </c>
      <c r="B49">
        <f>60+24</f>
        <v>84</v>
      </c>
      <c r="C49" s="1">
        <v>41.415999999999997</v>
      </c>
      <c r="D49" s="1">
        <v>41.41</v>
      </c>
      <c r="E49" s="1">
        <v>41.41</v>
      </c>
      <c r="F49" s="1">
        <f t="shared" si="18"/>
        <v>41.411999999999999</v>
      </c>
      <c r="G49" s="1">
        <f t="shared" si="19"/>
        <v>7.0666666666667766E-2</v>
      </c>
      <c r="H49">
        <f t="shared" si="16"/>
        <v>1188.6792452830005</v>
      </c>
      <c r="I49">
        <f>H49*0.681818</f>
        <v>810.46290566036487</v>
      </c>
    </row>
    <row r="50" spans="1:9" x14ac:dyDescent="0.2">
      <c r="A50" t="s">
        <v>7</v>
      </c>
      <c r="B50">
        <f>330+24</f>
        <v>354</v>
      </c>
      <c r="C50" s="1">
        <v>41.662100000000002</v>
      </c>
      <c r="D50" s="1">
        <v>41.591000000000001</v>
      </c>
      <c r="E50" s="1">
        <v>41.665999999999997</v>
      </c>
      <c r="F50" s="1">
        <f>AVERAGE(C50:E50)</f>
        <v>41.639699999999998</v>
      </c>
      <c r="G50" s="1">
        <f t="shared" si="19"/>
        <v>0.29836666666666645</v>
      </c>
      <c r="H50">
        <f t="shared" si="16"/>
        <v>1186.459613451012</v>
      </c>
      <c r="I50">
        <f t="shared" si="17"/>
        <v>808.94952072394221</v>
      </c>
    </row>
    <row r="51" spans="1:9" x14ac:dyDescent="0.2">
      <c r="A51" t="s">
        <v>8</v>
      </c>
      <c r="B51">
        <f>660+24</f>
        <v>684</v>
      </c>
      <c r="C51" s="1">
        <v>41.829000000000001</v>
      </c>
      <c r="D51" s="1">
        <v>41.55</v>
      </c>
      <c r="E51" s="1">
        <v>41.55</v>
      </c>
      <c r="F51" s="1">
        <f t="shared" si="18"/>
        <v>41.642999999999994</v>
      </c>
      <c r="G51" s="1">
        <f t="shared" si="19"/>
        <v>0.30166666666666231</v>
      </c>
      <c r="H51">
        <f t="shared" si="16"/>
        <v>2267.4033149171596</v>
      </c>
      <c r="I51">
        <f t="shared" si="17"/>
        <v>1545.9563933701879</v>
      </c>
    </row>
    <row r="52" spans="1:9" x14ac:dyDescent="0.2">
      <c r="A52" t="s">
        <v>9</v>
      </c>
      <c r="B52">
        <f>1000+24</f>
        <v>1024</v>
      </c>
      <c r="C52" s="1">
        <v>42.28</v>
      </c>
      <c r="D52" s="1">
        <v>42.249000000000002</v>
      </c>
      <c r="E52" s="1">
        <v>42.277999999999999</v>
      </c>
      <c r="F52" s="1">
        <f t="shared" si="18"/>
        <v>42.268999999999998</v>
      </c>
      <c r="G52" s="1">
        <f t="shared" si="19"/>
        <v>0.92766666666666708</v>
      </c>
      <c r="H52">
        <f t="shared" si="16"/>
        <v>1103.844771828961</v>
      </c>
      <c r="I52">
        <f t="shared" si="17"/>
        <v>752.6212346388786</v>
      </c>
    </row>
    <row r="53" spans="1:9" x14ac:dyDescent="0.2">
      <c r="B53" t="s">
        <v>22</v>
      </c>
      <c r="C53" t="s">
        <v>23</v>
      </c>
      <c r="D53" t="s">
        <v>26</v>
      </c>
      <c r="E53" t="s">
        <v>25</v>
      </c>
    </row>
    <row r="54" spans="1:9" ht="51" x14ac:dyDescent="0.2">
      <c r="A54" t="s">
        <v>19</v>
      </c>
      <c r="C54" s="3" t="s">
        <v>1</v>
      </c>
      <c r="D54" s="3" t="s">
        <v>2</v>
      </c>
      <c r="E54" s="3" t="s">
        <v>3</v>
      </c>
      <c r="F54" s="3" t="s">
        <v>10</v>
      </c>
      <c r="G54" s="4" t="s">
        <v>12</v>
      </c>
      <c r="H54" s="2" t="s">
        <v>11</v>
      </c>
      <c r="I54" s="3" t="s">
        <v>13</v>
      </c>
    </row>
    <row r="55" spans="1:9" x14ac:dyDescent="0.2">
      <c r="A55" t="s">
        <v>4</v>
      </c>
      <c r="B55">
        <v>0</v>
      </c>
      <c r="C55" s="1">
        <v>59.371000000000002</v>
      </c>
      <c r="D55" s="1">
        <v>59.451000000000001</v>
      </c>
      <c r="E55" s="1">
        <v>59.430999999999997</v>
      </c>
      <c r="F55" s="1">
        <f>AVERAGE(C55:E55)</f>
        <v>59.417666666666662</v>
      </c>
      <c r="G55">
        <v>0</v>
      </c>
    </row>
    <row r="56" spans="1:9" x14ac:dyDescent="0.2">
      <c r="A56" t="s">
        <v>0</v>
      </c>
      <c r="B56">
        <v>24</v>
      </c>
      <c r="C56" s="1">
        <v>59.396000000000001</v>
      </c>
      <c r="D56" s="1">
        <v>59.381</v>
      </c>
      <c r="E56" s="1">
        <v>59.415999999999997</v>
      </c>
      <c r="F56" s="1">
        <f>AVERAGE(C56:E56)</f>
        <v>59.397666666666659</v>
      </c>
      <c r="G56" s="1">
        <f>F56-$F$55</f>
        <v>-2.0000000000003126E-2</v>
      </c>
      <c r="H56">
        <f t="shared" ref="H56:H61" si="20">B56/G56</f>
        <v>-1199.9999999998124</v>
      </c>
      <c r="I56">
        <f t="shared" ref="I56:I61" si="21">H56*0.681818</f>
        <v>-818.18159999987211</v>
      </c>
    </row>
    <row r="57" spans="1:9" x14ac:dyDescent="0.2">
      <c r="A57" t="s">
        <v>5</v>
      </c>
      <c r="B57">
        <v>24</v>
      </c>
      <c r="C57" s="1">
        <v>59.363999999999997</v>
      </c>
      <c r="D57" s="1">
        <v>59.356999999999999</v>
      </c>
      <c r="E57" s="1">
        <v>59.366999999999997</v>
      </c>
      <c r="F57" s="1">
        <f t="shared" ref="F57:F61" si="22">AVERAGE(C57:E57)</f>
        <v>59.362666666666662</v>
      </c>
      <c r="G57" s="1">
        <f t="shared" ref="G57:G61" si="23">F57-$F$55</f>
        <v>-5.4999999999999716E-2</v>
      </c>
      <c r="H57">
        <f t="shared" si="20"/>
        <v>-436.36363636363859</v>
      </c>
      <c r="I57">
        <f t="shared" si="21"/>
        <v>-297.52058181818336</v>
      </c>
    </row>
    <row r="58" spans="1:9" x14ac:dyDescent="0.2">
      <c r="A58" t="s">
        <v>6</v>
      </c>
      <c r="B58">
        <f>60+24</f>
        <v>84</v>
      </c>
      <c r="C58" s="1">
        <v>59.432000000000002</v>
      </c>
      <c r="D58" s="1">
        <v>59.441000000000003</v>
      </c>
      <c r="E58" s="1">
        <v>59.447000000000003</v>
      </c>
      <c r="F58" s="1">
        <f t="shared" si="22"/>
        <v>59.44</v>
      </c>
      <c r="G58" s="1">
        <f t="shared" si="23"/>
        <v>2.2333333333335759E-2</v>
      </c>
      <c r="H58">
        <f t="shared" si="20"/>
        <v>3761.1940298503378</v>
      </c>
      <c r="I58">
        <f>H58*0.681818</f>
        <v>2564.4497910444979</v>
      </c>
    </row>
    <row r="59" spans="1:9" x14ac:dyDescent="0.2">
      <c r="A59" t="s">
        <v>7</v>
      </c>
      <c r="B59">
        <f>330+24</f>
        <v>354</v>
      </c>
      <c r="C59" s="1">
        <v>59.56</v>
      </c>
      <c r="D59" s="1">
        <v>59.557000000000002</v>
      </c>
      <c r="E59" s="1">
        <v>59.63</v>
      </c>
      <c r="F59" s="1">
        <f t="shared" si="22"/>
        <v>59.582333333333338</v>
      </c>
      <c r="G59" s="1">
        <f t="shared" si="23"/>
        <v>0.16466666666667606</v>
      </c>
      <c r="H59">
        <f t="shared" si="20"/>
        <v>2149.7975708500799</v>
      </c>
      <c r="I59">
        <f t="shared" si="21"/>
        <v>1465.7706801618599</v>
      </c>
    </row>
    <row r="60" spans="1:9" x14ac:dyDescent="0.2">
      <c r="A60" t="s">
        <v>8</v>
      </c>
      <c r="B60">
        <f>660+24</f>
        <v>684</v>
      </c>
      <c r="C60" s="1">
        <v>60.115000000000002</v>
      </c>
      <c r="D60" s="1">
        <v>59.994999999999997</v>
      </c>
      <c r="E60" s="1">
        <v>59.96</v>
      </c>
      <c r="F60" s="1">
        <f t="shared" si="22"/>
        <v>60.023333333333333</v>
      </c>
      <c r="G60" s="1">
        <f t="shared" si="23"/>
        <v>0.60566666666667146</v>
      </c>
      <c r="H60">
        <f t="shared" si="20"/>
        <v>1129.3340671436345</v>
      </c>
      <c r="I60">
        <f t="shared" si="21"/>
        <v>770.00029499173854</v>
      </c>
    </row>
    <row r="61" spans="1:9" x14ac:dyDescent="0.2">
      <c r="A61" t="s">
        <v>9</v>
      </c>
      <c r="B61">
        <f>1000+24</f>
        <v>1024</v>
      </c>
      <c r="C61" s="1">
        <v>60.271000000000001</v>
      </c>
      <c r="D61" s="1">
        <v>60.335999999999999</v>
      </c>
      <c r="E61" s="1">
        <v>60.286999999999999</v>
      </c>
      <c r="F61" s="7">
        <f t="shared" si="22"/>
        <v>60.298000000000002</v>
      </c>
      <c r="G61" s="1">
        <f t="shared" si="23"/>
        <v>0.88033333333333985</v>
      </c>
      <c r="H61">
        <f t="shared" si="20"/>
        <v>1163.1957591821194</v>
      </c>
      <c r="I61">
        <f t="shared" si="21"/>
        <v>793.08780613403439</v>
      </c>
    </row>
    <row r="62" spans="1:9" x14ac:dyDescent="0.2">
      <c r="C62" s="1"/>
      <c r="D62" s="1"/>
      <c r="E62" s="1"/>
      <c r="F62" s="5"/>
      <c r="G62" s="1"/>
    </row>
    <row r="65" spans="1:9" x14ac:dyDescent="0.2">
      <c r="A65" t="s">
        <v>22</v>
      </c>
      <c r="B65" t="s">
        <v>23</v>
      </c>
      <c r="C65" t="s">
        <v>28</v>
      </c>
      <c r="D65" t="s">
        <v>25</v>
      </c>
    </row>
    <row r="66" spans="1:9" ht="51" x14ac:dyDescent="0.2">
      <c r="A66" t="s">
        <v>27</v>
      </c>
      <c r="C66" s="3" t="s">
        <v>1</v>
      </c>
      <c r="D66" s="3" t="s">
        <v>2</v>
      </c>
      <c r="E66" s="3" t="s">
        <v>3</v>
      </c>
      <c r="F66" s="3" t="s">
        <v>10</v>
      </c>
      <c r="G66" s="4" t="s">
        <v>12</v>
      </c>
      <c r="H66" s="2" t="s">
        <v>11</v>
      </c>
      <c r="I66" s="3" t="s">
        <v>13</v>
      </c>
    </row>
    <row r="67" spans="1:9" x14ac:dyDescent="0.2">
      <c r="A67" t="s">
        <v>4</v>
      </c>
      <c r="B67">
        <v>0</v>
      </c>
      <c r="C67" s="1">
        <v>51.646000000000001</v>
      </c>
      <c r="D67" s="1">
        <v>51.631</v>
      </c>
      <c r="E67" s="1">
        <v>51.655999999999999</v>
      </c>
      <c r="F67" s="1">
        <f>AVERAGE(C67:E67)</f>
        <v>51.644333333333329</v>
      </c>
      <c r="G67">
        <v>0</v>
      </c>
    </row>
    <row r="68" spans="1:9" x14ac:dyDescent="0.2">
      <c r="A68" t="s">
        <v>0</v>
      </c>
      <c r="B68">
        <v>24</v>
      </c>
      <c r="C68" s="1">
        <v>51.709000000000003</v>
      </c>
      <c r="D68" s="1">
        <v>51.716000000000001</v>
      </c>
      <c r="E68" s="1">
        <v>51.715000000000003</v>
      </c>
      <c r="F68" s="1">
        <f t="shared" ref="F68:F73" si="24">AVERAGE(C68:E68)</f>
        <v>51.713333333333338</v>
      </c>
      <c r="G68" s="1">
        <f>F68-$F$67</f>
        <v>6.900000000000972E-2</v>
      </c>
      <c r="H68">
        <f t="shared" ref="H68:H73" si="25">B68/G68</f>
        <v>347.82608695647275</v>
      </c>
      <c r="I68">
        <f t="shared" ref="I68:I73" si="26">H68*0.681818</f>
        <v>237.15408695648836</v>
      </c>
    </row>
    <row r="69" spans="1:9" x14ac:dyDescent="0.2">
      <c r="A69" t="s">
        <v>5</v>
      </c>
      <c r="B69">
        <v>24</v>
      </c>
      <c r="C69" s="1">
        <v>51.603000000000002</v>
      </c>
      <c r="D69" s="1">
        <v>51.613</v>
      </c>
      <c r="E69" s="1">
        <v>51.716000000000001</v>
      </c>
      <c r="F69" s="1">
        <f t="shared" si="24"/>
        <v>51.644000000000005</v>
      </c>
      <c r="G69" s="1">
        <f t="shared" ref="G69:G73" si="27">F69-$F$67</f>
        <v>-3.3333333332308257E-4</v>
      </c>
      <c r="H69">
        <f t="shared" si="25"/>
        <v>-72000.000002214161</v>
      </c>
      <c r="I69">
        <f t="shared" si="26"/>
        <v>-49090.89600150966</v>
      </c>
    </row>
    <row r="70" spans="1:9" x14ac:dyDescent="0.2">
      <c r="A70" t="s">
        <v>6</v>
      </c>
      <c r="B70">
        <f>60+24</f>
        <v>84</v>
      </c>
      <c r="C70" s="1">
        <v>51.726999999999997</v>
      </c>
      <c r="D70" s="1">
        <v>51.731000000000002</v>
      </c>
      <c r="E70" s="1">
        <v>51.716000000000001</v>
      </c>
      <c r="F70" s="1">
        <f t="shared" si="24"/>
        <v>51.724666666666671</v>
      </c>
      <c r="G70" s="1">
        <f t="shared" si="27"/>
        <v>8.0333333333342694E-2</v>
      </c>
      <c r="H70">
        <f t="shared" si="25"/>
        <v>1045.6431535268491</v>
      </c>
      <c r="I70">
        <f>H70*0.681818</f>
        <v>712.93832365136927</v>
      </c>
    </row>
    <row r="71" spans="1:9" x14ac:dyDescent="0.2">
      <c r="A71" t="s">
        <v>7</v>
      </c>
      <c r="B71">
        <f>330+24</f>
        <v>354</v>
      </c>
      <c r="C71" s="1">
        <v>51.942</v>
      </c>
      <c r="D71" s="1">
        <v>51.945999999999998</v>
      </c>
      <c r="E71" s="1">
        <v>51.948</v>
      </c>
      <c r="F71" s="1">
        <f t="shared" si="24"/>
        <v>51.945333333333338</v>
      </c>
      <c r="G71" s="1">
        <f t="shared" si="27"/>
        <v>0.30100000000000904</v>
      </c>
      <c r="H71">
        <f t="shared" si="25"/>
        <v>1176.0797342192338</v>
      </c>
      <c r="I71">
        <f t="shared" si="26"/>
        <v>801.87233222588964</v>
      </c>
    </row>
    <row r="72" spans="1:9" x14ac:dyDescent="0.2">
      <c r="A72" t="s">
        <v>8</v>
      </c>
      <c r="B72">
        <f>660+24</f>
        <v>684</v>
      </c>
      <c r="C72" s="1">
        <v>52.213000000000001</v>
      </c>
      <c r="D72" s="1">
        <v>52.256999999999998</v>
      </c>
      <c r="E72" s="1">
        <v>52.195999999999998</v>
      </c>
      <c r="F72" s="1">
        <f t="shared" si="24"/>
        <v>52.222000000000001</v>
      </c>
      <c r="G72" s="1">
        <f t="shared" si="27"/>
        <v>0.57766666666667277</v>
      </c>
      <c r="H72">
        <f t="shared" si="25"/>
        <v>1184.0738603577486</v>
      </c>
      <c r="I72">
        <f t="shared" si="26"/>
        <v>807.32287132139948</v>
      </c>
    </row>
    <row r="73" spans="1:9" x14ac:dyDescent="0.2">
      <c r="A73" t="s">
        <v>9</v>
      </c>
      <c r="B73">
        <f>1000+24</f>
        <v>1024</v>
      </c>
      <c r="C73" s="1">
        <v>52.609000000000002</v>
      </c>
      <c r="D73" s="1">
        <v>52.572000000000003</v>
      </c>
      <c r="E73" s="1">
        <v>52.631999999999998</v>
      </c>
      <c r="F73" s="1">
        <f t="shared" si="24"/>
        <v>52.604333333333336</v>
      </c>
      <c r="G73" s="1">
        <f t="shared" si="27"/>
        <v>0.96000000000000796</v>
      </c>
      <c r="H73">
        <f t="shared" si="25"/>
        <v>1066.6666666666579</v>
      </c>
      <c r="I73">
        <f t="shared" si="26"/>
        <v>727.27253333332737</v>
      </c>
    </row>
    <row r="76" spans="1:9" x14ac:dyDescent="0.2">
      <c r="A76" t="s">
        <v>29</v>
      </c>
      <c r="B76" t="s">
        <v>22</v>
      </c>
      <c r="C76" t="s">
        <v>23</v>
      </c>
      <c r="D76" t="s">
        <v>30</v>
      </c>
      <c r="E76" t="s">
        <v>25</v>
      </c>
    </row>
    <row r="77" spans="1:9" ht="51" x14ac:dyDescent="0.2">
      <c r="C77" s="3" t="s">
        <v>1</v>
      </c>
      <c r="D77" s="3" t="s">
        <v>2</v>
      </c>
      <c r="E77" s="3" t="s">
        <v>3</v>
      </c>
      <c r="F77" s="3" t="s">
        <v>10</v>
      </c>
      <c r="G77" s="4" t="s">
        <v>12</v>
      </c>
      <c r="H77" s="2" t="s">
        <v>11</v>
      </c>
      <c r="I77" s="3" t="s">
        <v>13</v>
      </c>
    </row>
    <row r="78" spans="1:9" x14ac:dyDescent="0.2">
      <c r="A78" t="s">
        <v>4</v>
      </c>
      <c r="B78">
        <v>0</v>
      </c>
      <c r="C78" s="1">
        <v>17.210999999999999</v>
      </c>
      <c r="D78" s="1">
        <v>17.186</v>
      </c>
      <c r="E78" s="1">
        <v>17.202000000000002</v>
      </c>
      <c r="F78" s="1">
        <f>AVERAGE(C78:E78)</f>
        <v>17.199666666666669</v>
      </c>
      <c r="G78">
        <v>0</v>
      </c>
    </row>
    <row r="79" spans="1:9" x14ac:dyDescent="0.2">
      <c r="A79" t="s">
        <v>0</v>
      </c>
      <c r="B79">
        <v>24</v>
      </c>
      <c r="C79" s="1">
        <v>17.259</v>
      </c>
      <c r="D79" s="1">
        <v>17.25</v>
      </c>
      <c r="E79" s="1">
        <v>17.236999999999998</v>
      </c>
      <c r="F79" s="1">
        <f t="shared" ref="F79:F84" si="28">AVERAGE(C79:E79)</f>
        <v>17.248666666666665</v>
      </c>
      <c r="G79" s="1">
        <f>F79-$F$78</f>
        <v>4.8999999999995936E-2</v>
      </c>
      <c r="H79">
        <f t="shared" ref="H79:H84" si="29">B79/G79</f>
        <v>489.79591836738757</v>
      </c>
      <c r="I79">
        <f t="shared" ref="I79:I84" si="30">H79*0.681818</f>
        <v>333.95167346941548</v>
      </c>
    </row>
    <row r="80" spans="1:9" x14ac:dyDescent="0.2">
      <c r="A80" t="s">
        <v>5</v>
      </c>
      <c r="B80">
        <v>24</v>
      </c>
      <c r="C80" s="1">
        <v>17.265999999999998</v>
      </c>
      <c r="D80" s="1">
        <v>17.265000000000001</v>
      </c>
      <c r="E80" s="1">
        <v>17.260000000000002</v>
      </c>
      <c r="F80" s="1">
        <f t="shared" si="28"/>
        <v>17.263666666666666</v>
      </c>
      <c r="G80" s="1">
        <f t="shared" ref="G80:G84" si="31">F80-$F$78</f>
        <v>6.3999999999996504E-2</v>
      </c>
      <c r="H80">
        <f t="shared" si="29"/>
        <v>375.00000000002046</v>
      </c>
      <c r="I80">
        <f t="shared" si="30"/>
        <v>255.68175000001398</v>
      </c>
    </row>
    <row r="81" spans="1:9" x14ac:dyDescent="0.2">
      <c r="A81" t="s">
        <v>6</v>
      </c>
      <c r="B81">
        <f>60+24</f>
        <v>84</v>
      </c>
      <c r="C81" s="1">
        <v>17.516999999999999</v>
      </c>
      <c r="D81" s="1">
        <v>17.521000000000001</v>
      </c>
      <c r="E81" s="1">
        <v>17.515999999999998</v>
      </c>
      <c r="F81" s="1">
        <f t="shared" si="28"/>
        <v>17.517999999999997</v>
      </c>
      <c r="G81" s="1">
        <f t="shared" si="31"/>
        <v>0.31833333333332803</v>
      </c>
      <c r="H81">
        <f t="shared" si="29"/>
        <v>263.8743455497426</v>
      </c>
      <c r="I81">
        <f>H81*0.681818</f>
        <v>179.91427853403442</v>
      </c>
    </row>
    <row r="82" spans="1:9" x14ac:dyDescent="0.2">
      <c r="A82" t="s">
        <v>7</v>
      </c>
      <c r="B82">
        <f>330+24</f>
        <v>354</v>
      </c>
      <c r="C82" s="1">
        <v>17.516999999999999</v>
      </c>
      <c r="D82" s="1">
        <v>17.521000000000001</v>
      </c>
      <c r="E82" s="1">
        <v>17.515999999999998</v>
      </c>
      <c r="F82" s="1">
        <f t="shared" si="28"/>
        <v>17.517999999999997</v>
      </c>
      <c r="G82" s="1">
        <f t="shared" si="31"/>
        <v>0.31833333333332803</v>
      </c>
      <c r="H82">
        <f t="shared" si="29"/>
        <v>1112.0418848167724</v>
      </c>
      <c r="I82">
        <f>H82*0.681818</f>
        <v>758.21017382200216</v>
      </c>
    </row>
    <row r="83" spans="1:9" x14ac:dyDescent="0.2">
      <c r="A83" t="s">
        <v>8</v>
      </c>
      <c r="B83">
        <f>660+24</f>
        <v>684</v>
      </c>
      <c r="C83" s="1">
        <v>17.824999999999999</v>
      </c>
      <c r="D83" s="1">
        <v>17.847999999999999</v>
      </c>
      <c r="E83" s="1">
        <v>17.826000000000001</v>
      </c>
      <c r="F83" s="1">
        <f t="shared" si="28"/>
        <v>17.833000000000002</v>
      </c>
      <c r="G83" s="1">
        <f t="shared" si="31"/>
        <v>0.63333333333333286</v>
      </c>
      <c r="H83">
        <f t="shared" si="29"/>
        <v>1080.0000000000009</v>
      </c>
      <c r="I83">
        <f t="shared" si="30"/>
        <v>736.36344000000065</v>
      </c>
    </row>
    <row r="84" spans="1:9" x14ac:dyDescent="0.2">
      <c r="A84" t="s">
        <v>9</v>
      </c>
      <c r="B84">
        <f>1000+24</f>
        <v>1024</v>
      </c>
      <c r="C84" s="1">
        <v>18.077000000000002</v>
      </c>
      <c r="D84" s="1">
        <v>18.132000000000001</v>
      </c>
      <c r="E84" s="1">
        <v>18.166</v>
      </c>
      <c r="F84" s="1">
        <f t="shared" si="28"/>
        <v>18.125</v>
      </c>
      <c r="G84" s="1">
        <f t="shared" si="31"/>
        <v>0.9253333333333309</v>
      </c>
      <c r="H84">
        <f t="shared" si="29"/>
        <v>1106.6282420749308</v>
      </c>
      <c r="I84">
        <f t="shared" si="30"/>
        <v>754.5190547550452</v>
      </c>
    </row>
    <row r="87" spans="1:9" x14ac:dyDescent="0.2">
      <c r="A87" t="s">
        <v>31</v>
      </c>
      <c r="B87" t="s">
        <v>22</v>
      </c>
      <c r="C87" t="s">
        <v>23</v>
      </c>
      <c r="D87" t="s">
        <v>32</v>
      </c>
      <c r="E87" t="s">
        <v>25</v>
      </c>
    </row>
    <row r="88" spans="1:9" ht="51" x14ac:dyDescent="0.2">
      <c r="C88" s="3" t="s">
        <v>1</v>
      </c>
      <c r="D88" s="3" t="s">
        <v>2</v>
      </c>
      <c r="E88" s="3" t="s">
        <v>3</v>
      </c>
      <c r="F88" s="3" t="s">
        <v>10</v>
      </c>
      <c r="G88" s="4" t="s">
        <v>12</v>
      </c>
      <c r="H88" s="2" t="s">
        <v>11</v>
      </c>
      <c r="I88" s="3" t="s">
        <v>13</v>
      </c>
    </row>
    <row r="89" spans="1:9" x14ac:dyDescent="0.2">
      <c r="A89" t="s">
        <v>4</v>
      </c>
      <c r="B89">
        <v>0</v>
      </c>
      <c r="C89" s="1">
        <v>15.367000000000001</v>
      </c>
      <c r="D89" s="1">
        <v>15.361000000000001</v>
      </c>
      <c r="E89" s="1">
        <v>15.36</v>
      </c>
      <c r="F89" s="1">
        <f>AVERAGE(C89:E89)</f>
        <v>15.362666666666668</v>
      </c>
      <c r="G89">
        <v>0</v>
      </c>
    </row>
    <row r="90" spans="1:9" x14ac:dyDescent="0.2">
      <c r="A90" t="s">
        <v>0</v>
      </c>
      <c r="B90">
        <v>24</v>
      </c>
      <c r="C90" s="1">
        <v>15.404999999999999</v>
      </c>
      <c r="D90" s="1">
        <v>15.4</v>
      </c>
      <c r="E90" s="1">
        <v>15.404999999999999</v>
      </c>
      <c r="F90" s="1">
        <f t="shared" ref="F90:F95" si="32">AVERAGE(C90:E90)</f>
        <v>15.403333333333334</v>
      </c>
      <c r="G90" s="1">
        <f>F90-$F$89</f>
        <v>4.0666666666666629E-2</v>
      </c>
      <c r="H90">
        <f t="shared" ref="H90:H95" si="33">B90/G90</f>
        <v>590.16393442623007</v>
      </c>
      <c r="I90">
        <f t="shared" ref="I90:I95" si="34">H90*0.681818</f>
        <v>402.38439344262338</v>
      </c>
    </row>
    <row r="91" spans="1:9" x14ac:dyDescent="0.2">
      <c r="A91" t="s">
        <v>5</v>
      </c>
      <c r="B91">
        <v>24</v>
      </c>
      <c r="C91" s="1">
        <v>15.377000000000001</v>
      </c>
      <c r="D91" s="1">
        <v>15.372999999999999</v>
      </c>
      <c r="E91" s="1">
        <v>15.372</v>
      </c>
      <c r="F91" s="1">
        <f t="shared" si="32"/>
        <v>15.374000000000001</v>
      </c>
      <c r="G91" s="1">
        <f t="shared" ref="G91:G95" si="35">F91-$F$89</f>
        <v>1.1333333333332973E-2</v>
      </c>
      <c r="H91">
        <f t="shared" si="33"/>
        <v>2117.6470588235966</v>
      </c>
      <c r="I91">
        <f t="shared" si="34"/>
        <v>1443.8498823529872</v>
      </c>
    </row>
    <row r="92" spans="1:9" x14ac:dyDescent="0.2">
      <c r="A92" t="s">
        <v>6</v>
      </c>
      <c r="B92">
        <f>60+24</f>
        <v>84</v>
      </c>
      <c r="C92" s="1">
        <v>15.426</v>
      </c>
      <c r="D92" s="1">
        <v>15.417</v>
      </c>
      <c r="E92" s="1">
        <v>15.430999999999999</v>
      </c>
      <c r="F92" s="1">
        <f t="shared" si="32"/>
        <v>15.424666666666667</v>
      </c>
      <c r="G92" s="1">
        <f t="shared" si="35"/>
        <v>6.1999999999999389E-2</v>
      </c>
      <c r="H92">
        <f t="shared" si="33"/>
        <v>1354.8387096774327</v>
      </c>
      <c r="I92">
        <f>H92*0.681818</f>
        <v>923.75341935484789</v>
      </c>
    </row>
    <row r="93" spans="1:9" x14ac:dyDescent="0.2">
      <c r="A93" t="s">
        <v>7</v>
      </c>
      <c r="B93">
        <f>330+24</f>
        <v>354</v>
      </c>
      <c r="C93" s="1">
        <v>15.711</v>
      </c>
      <c r="D93" s="1">
        <v>15.696999999999999</v>
      </c>
      <c r="E93" s="1">
        <v>15.707000000000001</v>
      </c>
      <c r="F93" s="1">
        <f t="shared" si="32"/>
        <v>15.705</v>
      </c>
      <c r="G93" s="1">
        <f t="shared" si="35"/>
        <v>0.34233333333333249</v>
      </c>
      <c r="H93">
        <f t="shared" si="33"/>
        <v>1034.079844206429</v>
      </c>
      <c r="I93">
        <f t="shared" si="34"/>
        <v>705.05425121713904</v>
      </c>
    </row>
    <row r="94" spans="1:9" x14ac:dyDescent="0.2">
      <c r="A94" t="s">
        <v>8</v>
      </c>
      <c r="B94">
        <f>660+24</f>
        <v>684</v>
      </c>
      <c r="C94" s="1">
        <v>16.033999999999999</v>
      </c>
      <c r="D94" s="1">
        <v>16.081</v>
      </c>
      <c r="E94" s="1">
        <v>15.99</v>
      </c>
      <c r="F94" s="1">
        <f t="shared" si="32"/>
        <v>16.035</v>
      </c>
      <c r="G94" s="1">
        <f t="shared" si="35"/>
        <v>0.67233333333333256</v>
      </c>
      <c r="H94">
        <f t="shared" si="33"/>
        <v>1017.3525037183948</v>
      </c>
      <c r="I94">
        <f t="shared" si="34"/>
        <v>693.64924938026854</v>
      </c>
    </row>
    <row r="95" spans="1:9" x14ac:dyDescent="0.2">
      <c r="A95" t="s">
        <v>9</v>
      </c>
      <c r="B95">
        <f>1000+24</f>
        <v>1024</v>
      </c>
      <c r="C95" s="1">
        <v>16.2</v>
      </c>
      <c r="D95" s="1">
        <v>16.195</v>
      </c>
      <c r="E95" s="1">
        <v>16.204999999999998</v>
      </c>
      <c r="F95" s="1">
        <f t="shared" si="32"/>
        <v>16.2</v>
      </c>
      <c r="G95" s="1">
        <f t="shared" si="35"/>
        <v>0.83733333333333171</v>
      </c>
      <c r="H95">
        <f t="shared" si="33"/>
        <v>1222.9299363057348</v>
      </c>
      <c r="I95">
        <f t="shared" si="34"/>
        <v>833.81564331210359</v>
      </c>
    </row>
    <row r="97" spans="1:9" x14ac:dyDescent="0.2">
      <c r="A97" t="s">
        <v>33</v>
      </c>
      <c r="B97" t="s">
        <v>22</v>
      </c>
      <c r="C97" t="s">
        <v>23</v>
      </c>
      <c r="D97" t="s">
        <v>34</v>
      </c>
      <c r="E97" t="s">
        <v>25</v>
      </c>
    </row>
    <row r="98" spans="1:9" ht="51" x14ac:dyDescent="0.2">
      <c r="C98" s="3" t="s">
        <v>1</v>
      </c>
      <c r="D98" s="3" t="s">
        <v>2</v>
      </c>
      <c r="E98" s="3" t="s">
        <v>3</v>
      </c>
      <c r="F98" s="3" t="s">
        <v>10</v>
      </c>
      <c r="G98" s="4" t="s">
        <v>12</v>
      </c>
      <c r="H98" s="2" t="s">
        <v>11</v>
      </c>
      <c r="I98" s="3" t="s">
        <v>13</v>
      </c>
    </row>
    <row r="99" spans="1:9" x14ac:dyDescent="0.2">
      <c r="A99" t="s">
        <v>4</v>
      </c>
      <c r="B99">
        <v>0</v>
      </c>
      <c r="C99" s="1">
        <v>53.820999999999998</v>
      </c>
      <c r="D99" s="1">
        <v>53.826999999999998</v>
      </c>
      <c r="E99" s="1">
        <v>53.790999999999997</v>
      </c>
      <c r="F99" s="1">
        <f>AVERAGE(C99:E99)</f>
        <v>53.812999999999995</v>
      </c>
      <c r="G99">
        <v>0</v>
      </c>
    </row>
    <row r="100" spans="1:9" x14ac:dyDescent="0.2">
      <c r="A100" t="s">
        <v>0</v>
      </c>
      <c r="B100">
        <v>24</v>
      </c>
      <c r="C100" s="1">
        <v>53.844999999999999</v>
      </c>
      <c r="D100" s="1">
        <v>53.87</v>
      </c>
      <c r="E100" s="1">
        <v>53.85</v>
      </c>
      <c r="F100" s="1">
        <f t="shared" ref="F100:F101" si="36">AVERAGE(C100:E100)</f>
        <v>53.854999999999997</v>
      </c>
      <c r="G100" s="1">
        <f>F100-$F$99</f>
        <v>4.2000000000001592E-2</v>
      </c>
      <c r="H100">
        <f t="shared" ref="H100:H105" si="37">B100/G100</f>
        <v>571.42857142854973</v>
      </c>
      <c r="I100">
        <f t="shared" ref="I100:I105" si="38">H100*0.681818</f>
        <v>389.61028571427096</v>
      </c>
    </row>
    <row r="101" spans="1:9" x14ac:dyDescent="0.2">
      <c r="A101" t="s">
        <v>5</v>
      </c>
      <c r="B101">
        <v>24</v>
      </c>
      <c r="C101" s="1">
        <v>53.832999999999998</v>
      </c>
      <c r="D101">
        <v>53.83</v>
      </c>
      <c r="E101">
        <v>53.832999999999998</v>
      </c>
      <c r="F101" s="1">
        <f t="shared" si="36"/>
        <v>53.831999999999994</v>
      </c>
      <c r="G101" s="1">
        <f t="shared" ref="G101:G105" si="39">F101-$F$99</f>
        <v>1.8999999999998352E-2</v>
      </c>
      <c r="H101">
        <f t="shared" si="37"/>
        <v>1263.1578947369517</v>
      </c>
      <c r="I101">
        <f t="shared" si="38"/>
        <v>861.24378947375897</v>
      </c>
    </row>
    <row r="102" spans="1:9" x14ac:dyDescent="0.2">
      <c r="A102" t="s">
        <v>6</v>
      </c>
      <c r="B102">
        <f>60+24</f>
        <v>84</v>
      </c>
      <c r="C102" s="1">
        <v>53.911999999999999</v>
      </c>
      <c r="D102" s="1">
        <v>53.912999999999997</v>
      </c>
      <c r="E102" s="1">
        <v>53.912999999999997</v>
      </c>
      <c r="F102" s="1">
        <f>AVERAGE(C103:E103)</f>
        <v>54.214333333333336</v>
      </c>
      <c r="G102" s="1">
        <f t="shared" si="39"/>
        <v>0.40133333333334065</v>
      </c>
      <c r="H102">
        <f t="shared" si="37"/>
        <v>209.30232558139153</v>
      </c>
      <c r="I102">
        <f>H102*0.681818</f>
        <v>142.7060930232532</v>
      </c>
    </row>
    <row r="103" spans="1:9" x14ac:dyDescent="0.2">
      <c r="A103" t="s">
        <v>7</v>
      </c>
      <c r="B103">
        <f>330+24</f>
        <v>354</v>
      </c>
      <c r="C103" s="1">
        <v>54.247999999999998</v>
      </c>
      <c r="D103" s="1">
        <v>54.234999999999999</v>
      </c>
      <c r="E103" s="1">
        <v>54.16</v>
      </c>
      <c r="F103" s="1">
        <f>AVERAGE(C104:E104)</f>
        <v>54.416333333333341</v>
      </c>
      <c r="G103" s="1">
        <f t="shared" si="39"/>
        <v>0.60333333333334593</v>
      </c>
      <c r="H103">
        <f t="shared" si="37"/>
        <v>586.74033149170043</v>
      </c>
      <c r="I103">
        <f t="shared" si="38"/>
        <v>400.0501193370082</v>
      </c>
    </row>
    <row r="104" spans="1:9" x14ac:dyDescent="0.2">
      <c r="A104" t="s">
        <v>8</v>
      </c>
      <c r="B104">
        <f>660+24</f>
        <v>684</v>
      </c>
      <c r="C104" s="1">
        <v>54.426000000000002</v>
      </c>
      <c r="D104" s="1">
        <v>54.338000000000001</v>
      </c>
      <c r="E104" s="1">
        <v>54.484999999999999</v>
      </c>
      <c r="F104" s="1">
        <f>AVERAGE(C105:E105)</f>
        <v>54.391333333333328</v>
      </c>
      <c r="G104" s="1">
        <f t="shared" si="39"/>
        <v>0.57833333333333314</v>
      </c>
      <c r="H104">
        <f t="shared" si="37"/>
        <v>1182.7089337175796</v>
      </c>
      <c r="I104">
        <f t="shared" si="38"/>
        <v>806.39223976945277</v>
      </c>
    </row>
    <row r="105" spans="1:9" x14ac:dyDescent="0.2">
      <c r="A105" t="s">
        <v>9</v>
      </c>
      <c r="B105">
        <f>1000+24</f>
        <v>1024</v>
      </c>
      <c r="C105" s="1">
        <v>54.39</v>
      </c>
      <c r="D105" s="1">
        <v>54.393999999999998</v>
      </c>
      <c r="E105" s="1">
        <v>54.39</v>
      </c>
      <c r="F105" s="1">
        <f>AVERAGE(C105:E105)</f>
        <v>54.391333333333328</v>
      </c>
      <c r="G105" s="1">
        <f t="shared" si="39"/>
        <v>0.57833333333333314</v>
      </c>
      <c r="H105">
        <f t="shared" si="37"/>
        <v>1770.6051873198853</v>
      </c>
      <c r="I105">
        <f t="shared" si="38"/>
        <v>1207.2304876080696</v>
      </c>
    </row>
    <row r="110" spans="1:9" x14ac:dyDescent="0.2">
      <c r="A110" t="s">
        <v>35</v>
      </c>
      <c r="B110" t="s">
        <v>22</v>
      </c>
      <c r="C110" t="s">
        <v>36</v>
      </c>
      <c r="D110" t="s">
        <v>21</v>
      </c>
      <c r="E110" t="s">
        <v>25</v>
      </c>
    </row>
    <row r="111" spans="1:9" ht="51" x14ac:dyDescent="0.2">
      <c r="C111" s="3" t="s">
        <v>1</v>
      </c>
      <c r="D111" s="3" t="s">
        <v>2</v>
      </c>
      <c r="E111" s="3" t="s">
        <v>3</v>
      </c>
      <c r="F111" s="3" t="s">
        <v>10</v>
      </c>
      <c r="G111" s="4" t="s">
        <v>12</v>
      </c>
      <c r="H111" s="2" t="s">
        <v>11</v>
      </c>
      <c r="I111" s="3" t="s">
        <v>13</v>
      </c>
    </row>
    <row r="112" spans="1:9" x14ac:dyDescent="0.2">
      <c r="A112" t="s">
        <v>4</v>
      </c>
      <c r="B112">
        <v>0</v>
      </c>
      <c r="C112" s="1">
        <v>28.367999999999999</v>
      </c>
      <c r="D112" s="1">
        <v>28.364000000000001</v>
      </c>
      <c r="E112" s="1">
        <v>28.367999999999999</v>
      </c>
      <c r="F112" s="1">
        <f>AVERAGE(C112:E112)</f>
        <v>28.366666666666664</v>
      </c>
      <c r="G112">
        <v>0</v>
      </c>
    </row>
    <row r="113" spans="1:9" x14ac:dyDescent="0.2">
      <c r="A113" t="s">
        <v>0</v>
      </c>
      <c r="B113">
        <v>24</v>
      </c>
      <c r="C113" s="1">
        <v>28.417999999999999</v>
      </c>
      <c r="D113" s="1">
        <v>28.440999999999999</v>
      </c>
      <c r="E113" s="1">
        <v>28.422999999999998</v>
      </c>
      <c r="F113" s="1">
        <f t="shared" ref="F113:F118" si="40">AVERAGE(C113:E113)</f>
        <v>28.427333333333333</v>
      </c>
      <c r="G113" s="1">
        <f>F113-$F$112</f>
        <v>6.0666666666669755E-2</v>
      </c>
      <c r="H113">
        <f t="shared" ref="H113:H118" si="41">B113/G113</f>
        <v>395.60439560437544</v>
      </c>
      <c r="I113">
        <f t="shared" ref="I113:I118" si="42">H113*0.681818</f>
        <v>269.73019780218408</v>
      </c>
    </row>
    <row r="114" spans="1:9" x14ac:dyDescent="0.2">
      <c r="A114" t="s">
        <v>5</v>
      </c>
      <c r="B114">
        <v>24</v>
      </c>
      <c r="C114" s="1">
        <v>28.376999999999999</v>
      </c>
      <c r="D114" s="1">
        <v>28.372</v>
      </c>
      <c r="E114" s="1">
        <v>28.367999999999999</v>
      </c>
      <c r="F114" s="1">
        <f t="shared" si="40"/>
        <v>28.37233333333333</v>
      </c>
      <c r="G114" s="1">
        <f t="shared" ref="G114:G118" si="43">F114-$F$112</f>
        <v>5.6666666666664867E-3</v>
      </c>
      <c r="H114">
        <f t="shared" si="41"/>
        <v>4235.2941176471932</v>
      </c>
      <c r="I114">
        <f t="shared" si="42"/>
        <v>2887.6997647059743</v>
      </c>
    </row>
    <row r="115" spans="1:9" x14ac:dyDescent="0.2">
      <c r="A115" t="s">
        <v>6</v>
      </c>
      <c r="B115">
        <f>60+24</f>
        <v>84</v>
      </c>
      <c r="C115" s="1">
        <v>28.437000000000001</v>
      </c>
      <c r="D115" s="1">
        <v>28.436</v>
      </c>
      <c r="E115" s="1">
        <v>28.436</v>
      </c>
      <c r="F115" s="1">
        <f t="shared" si="40"/>
        <v>28.436333333333334</v>
      </c>
      <c r="G115" s="1">
        <f t="shared" si="43"/>
        <v>6.9666666666670096E-2</v>
      </c>
      <c r="H115">
        <f t="shared" si="41"/>
        <v>1205.741626794199</v>
      </c>
      <c r="I115">
        <f>H115*0.681818</f>
        <v>822.0963444975672</v>
      </c>
    </row>
    <row r="116" spans="1:9" x14ac:dyDescent="0.2">
      <c r="A116" t="s">
        <v>7</v>
      </c>
      <c r="B116">
        <f>330+24</f>
        <v>354</v>
      </c>
      <c r="C116" s="1">
        <v>28.724</v>
      </c>
      <c r="D116" s="1">
        <v>28.716000000000001</v>
      </c>
      <c r="E116" s="1">
        <v>28.734000000000002</v>
      </c>
      <c r="F116" s="1">
        <f t="shared" si="40"/>
        <v>28.724666666666668</v>
      </c>
      <c r="G116" s="1">
        <f t="shared" si="43"/>
        <v>0.35800000000000409</v>
      </c>
      <c r="H116">
        <f t="shared" si="41"/>
        <v>988.82681564244683</v>
      </c>
      <c r="I116">
        <f t="shared" si="42"/>
        <v>674.1999217877019</v>
      </c>
    </row>
    <row r="117" spans="1:9" x14ac:dyDescent="0.2">
      <c r="A117" t="s">
        <v>8</v>
      </c>
      <c r="B117">
        <f>660+24</f>
        <v>684</v>
      </c>
      <c r="C117" s="1">
        <v>29.027000000000001</v>
      </c>
      <c r="D117" s="1">
        <v>28.978999999999999</v>
      </c>
      <c r="E117" s="1">
        <v>28.981999999999999</v>
      </c>
      <c r="F117" s="1">
        <f t="shared" si="40"/>
        <v>28.995999999999999</v>
      </c>
      <c r="G117" s="1">
        <f t="shared" si="43"/>
        <v>0.62933333333333508</v>
      </c>
      <c r="H117">
        <f t="shared" si="41"/>
        <v>1086.8644067796581</v>
      </c>
      <c r="I117">
        <f t="shared" si="42"/>
        <v>741.04371610169301</v>
      </c>
    </row>
    <row r="118" spans="1:9" x14ac:dyDescent="0.2">
      <c r="A118" t="s">
        <v>9</v>
      </c>
      <c r="B118">
        <f>1000+24</f>
        <v>1024</v>
      </c>
      <c r="C118" s="1">
        <v>29.321000000000002</v>
      </c>
      <c r="D118" s="1">
        <v>29.315999999999999</v>
      </c>
      <c r="E118" s="1">
        <v>29.3</v>
      </c>
      <c r="F118" s="1">
        <f t="shared" si="40"/>
        <v>29.312333333333331</v>
      </c>
      <c r="G118" s="1">
        <f t="shared" si="43"/>
        <v>0.94566666666666777</v>
      </c>
      <c r="H118">
        <f t="shared" si="41"/>
        <v>1082.8339795558677</v>
      </c>
      <c r="I118">
        <f t="shared" si="42"/>
        <v>738.29569827282262</v>
      </c>
    </row>
    <row r="121" spans="1:9" x14ac:dyDescent="0.2">
      <c r="A121" t="s">
        <v>37</v>
      </c>
      <c r="B121" t="s">
        <v>22</v>
      </c>
      <c r="C121" t="s">
        <v>36</v>
      </c>
      <c r="D121" t="s">
        <v>24</v>
      </c>
      <c r="E121" t="s">
        <v>25</v>
      </c>
    </row>
    <row r="122" spans="1:9" ht="51" x14ac:dyDescent="0.2">
      <c r="C122" s="3" t="s">
        <v>1</v>
      </c>
      <c r="D122" s="3" t="s">
        <v>2</v>
      </c>
      <c r="E122" s="3" t="s">
        <v>3</v>
      </c>
      <c r="F122" s="3" t="s">
        <v>10</v>
      </c>
      <c r="G122" s="4" t="s">
        <v>12</v>
      </c>
      <c r="H122" s="2" t="s">
        <v>11</v>
      </c>
      <c r="I122" s="3" t="s">
        <v>13</v>
      </c>
    </row>
    <row r="123" spans="1:9" x14ac:dyDescent="0.2">
      <c r="A123" t="s">
        <v>4</v>
      </c>
      <c r="B123">
        <v>0</v>
      </c>
      <c r="C123" s="1">
        <v>8.7539999999999996</v>
      </c>
      <c r="D123" s="1">
        <v>8.7539999999999996</v>
      </c>
      <c r="E123" s="1">
        <v>8.7539999999999996</v>
      </c>
      <c r="F123" s="1">
        <f>AVERAGE(C123:E123)</f>
        <v>8.7539999999999996</v>
      </c>
      <c r="G123">
        <v>0</v>
      </c>
    </row>
    <row r="124" spans="1:9" x14ac:dyDescent="0.2">
      <c r="A124" t="s">
        <v>0</v>
      </c>
      <c r="B124">
        <v>24</v>
      </c>
      <c r="C124" s="1">
        <v>8.7430000000000003</v>
      </c>
      <c r="D124" s="1">
        <v>8.7769999999999992</v>
      </c>
      <c r="E124" s="1">
        <v>8.7620000000000005</v>
      </c>
      <c r="F124" s="1">
        <f t="shared" ref="F124:F129" si="44">AVERAGE(C124:E124)</f>
        <v>8.7606666666666673</v>
      </c>
      <c r="G124" s="1">
        <f>F124-$F$123</f>
        <v>6.6666666666677088E-3</v>
      </c>
      <c r="H124">
        <f t="shared" ref="H124:H129" si="45">B124/G124</f>
        <v>3599.999999999437</v>
      </c>
      <c r="I124">
        <f t="shared" ref="I124:I129" si="46">H124*0.681818</f>
        <v>2454.5447999996163</v>
      </c>
    </row>
    <row r="125" spans="1:9" x14ac:dyDescent="0.2">
      <c r="A125" t="s">
        <v>5</v>
      </c>
      <c r="B125">
        <v>24</v>
      </c>
      <c r="C125" s="1">
        <v>8.7119999999999997</v>
      </c>
      <c r="D125" s="1">
        <v>8.7170000000000005</v>
      </c>
      <c r="E125" s="1">
        <v>8.7159999999999993</v>
      </c>
      <c r="F125" s="1">
        <f t="shared" si="44"/>
        <v>8.7150000000000016</v>
      </c>
      <c r="G125" s="1">
        <f t="shared" ref="G125:G129" si="47">F125-$F$123</f>
        <v>-3.8999999999997925E-2</v>
      </c>
      <c r="H125">
        <f t="shared" si="45"/>
        <v>-615.3846153846481</v>
      </c>
      <c r="I125">
        <f t="shared" si="46"/>
        <v>-419.58030769233</v>
      </c>
    </row>
    <row r="126" spans="1:9" x14ac:dyDescent="0.2">
      <c r="A126" t="s">
        <v>6</v>
      </c>
      <c r="B126">
        <f>60+24</f>
        <v>84</v>
      </c>
      <c r="C126" s="1">
        <v>8.8249999999999993</v>
      </c>
      <c r="D126" s="1">
        <v>8.8249999999999993</v>
      </c>
      <c r="E126" s="1">
        <v>8.8089999999999993</v>
      </c>
      <c r="F126" s="1">
        <f t="shared" si="44"/>
        <v>8.8196666666666648</v>
      </c>
      <c r="G126" s="1">
        <f t="shared" si="47"/>
        <v>6.5666666666665208E-2</v>
      </c>
      <c r="H126">
        <f t="shared" si="45"/>
        <v>1279.1878172589118</v>
      </c>
      <c r="I126">
        <f>H126*0.681818</f>
        <v>872.17327918783678</v>
      </c>
    </row>
    <row r="127" spans="1:9" x14ac:dyDescent="0.2">
      <c r="A127" t="s">
        <v>7</v>
      </c>
      <c r="B127">
        <f>330+24</f>
        <v>354</v>
      </c>
      <c r="C127" s="1">
        <v>9.15</v>
      </c>
      <c r="D127" s="1">
        <v>9.141</v>
      </c>
      <c r="E127" s="1">
        <v>9.15</v>
      </c>
      <c r="F127" s="1">
        <f t="shared" si="44"/>
        <v>9.1470000000000002</v>
      </c>
      <c r="G127" s="1">
        <f t="shared" si="47"/>
        <v>0.39300000000000068</v>
      </c>
      <c r="H127">
        <f t="shared" si="45"/>
        <v>900.76335877862437</v>
      </c>
      <c r="I127">
        <f t="shared" si="46"/>
        <v>614.15667175572412</v>
      </c>
    </row>
    <row r="128" spans="1:9" x14ac:dyDescent="0.2">
      <c r="A128" t="s">
        <v>8</v>
      </c>
      <c r="B128">
        <f>660+24</f>
        <v>684</v>
      </c>
      <c r="C128" s="1">
        <v>9.2620000000000005</v>
      </c>
      <c r="D128" s="1">
        <v>9.3369999999999997</v>
      </c>
      <c r="E128" s="1">
        <v>9.3379999999999992</v>
      </c>
      <c r="F128" s="1">
        <f t="shared" si="44"/>
        <v>9.3123333333333331</v>
      </c>
      <c r="G128" s="1">
        <f t="shared" si="47"/>
        <v>0.55833333333333357</v>
      </c>
      <c r="H128">
        <f t="shared" si="45"/>
        <v>1225.0746268656712</v>
      </c>
      <c r="I128">
        <f t="shared" si="46"/>
        <v>835.27793194029823</v>
      </c>
    </row>
    <row r="129" spans="1:9" x14ac:dyDescent="0.2">
      <c r="A129" t="s">
        <v>9</v>
      </c>
      <c r="B129">
        <f>1000+24</f>
        <v>1024</v>
      </c>
      <c r="C129" s="1">
        <v>10.417999999999999</v>
      </c>
      <c r="D129" s="1">
        <v>10.195</v>
      </c>
      <c r="E129" s="1">
        <v>10.205</v>
      </c>
      <c r="F129" s="1">
        <f t="shared" si="44"/>
        <v>10.272666666666666</v>
      </c>
      <c r="G129" s="1">
        <f t="shared" si="47"/>
        <v>1.5186666666666664</v>
      </c>
      <c r="H129">
        <f t="shared" si="45"/>
        <v>674.27568042142241</v>
      </c>
      <c r="I129">
        <f t="shared" si="46"/>
        <v>459.73329587357341</v>
      </c>
    </row>
    <row r="132" spans="1:9" x14ac:dyDescent="0.2">
      <c r="A132" t="s">
        <v>38</v>
      </c>
      <c r="B132" t="s">
        <v>22</v>
      </c>
      <c r="C132" t="s">
        <v>36</v>
      </c>
      <c r="D132" t="s">
        <v>26</v>
      </c>
      <c r="E132" t="s">
        <v>25</v>
      </c>
    </row>
    <row r="133" spans="1:9" ht="51" x14ac:dyDescent="0.2">
      <c r="C133" s="3" t="s">
        <v>1</v>
      </c>
      <c r="D133" s="3" t="s">
        <v>2</v>
      </c>
      <c r="E133" s="3" t="s">
        <v>3</v>
      </c>
      <c r="F133" s="3" t="s">
        <v>10</v>
      </c>
      <c r="G133" s="4" t="s">
        <v>12</v>
      </c>
      <c r="H133" s="2" t="s">
        <v>11</v>
      </c>
      <c r="I133" s="3" t="s">
        <v>13</v>
      </c>
    </row>
    <row r="134" spans="1:9" x14ac:dyDescent="0.2">
      <c r="A134" t="s">
        <v>4</v>
      </c>
      <c r="B134">
        <v>0</v>
      </c>
      <c r="C134" s="1">
        <v>22.864999999999998</v>
      </c>
      <c r="D134" s="1">
        <v>22.873999999999999</v>
      </c>
      <c r="E134" s="1">
        <v>22.879000000000001</v>
      </c>
      <c r="F134" s="1">
        <f>AVERAGE(C134:E134)</f>
        <v>22.872666666666664</v>
      </c>
      <c r="G134">
        <v>0</v>
      </c>
    </row>
    <row r="135" spans="1:9" x14ac:dyDescent="0.2">
      <c r="A135" t="s">
        <v>0</v>
      </c>
      <c r="B135">
        <v>24</v>
      </c>
      <c r="C135" s="1">
        <v>22.882000000000001</v>
      </c>
      <c r="D135" s="1">
        <v>22.893000000000001</v>
      </c>
      <c r="E135" s="1">
        <v>22.917999999999999</v>
      </c>
      <c r="F135" s="1">
        <f t="shared" ref="F135:F140" si="48">AVERAGE(C135:E135)</f>
        <v>22.897666666666669</v>
      </c>
      <c r="G135" s="1">
        <f>F135-$F$134</f>
        <v>2.5000000000005684E-2</v>
      </c>
      <c r="H135">
        <f t="shared" ref="H135:H140" si="49">B135/G135</f>
        <v>959.99999999978172</v>
      </c>
      <c r="I135">
        <f t="shared" ref="I135:I140" si="50">H135*0.681818</f>
        <v>654.54527999985123</v>
      </c>
    </row>
    <row r="136" spans="1:9" x14ac:dyDescent="0.2">
      <c r="A136" t="s">
        <v>5</v>
      </c>
      <c r="B136">
        <v>24</v>
      </c>
      <c r="C136" s="1">
        <v>22.872</v>
      </c>
      <c r="D136" s="1">
        <v>22.861999999999998</v>
      </c>
      <c r="E136" s="1">
        <v>22.872</v>
      </c>
      <c r="F136" s="1">
        <f t="shared" si="48"/>
        <v>22.868666666666666</v>
      </c>
      <c r="G136" s="1">
        <f t="shared" ref="G136:G140" si="51">F136-$F$134</f>
        <v>-3.9999999999977831E-3</v>
      </c>
      <c r="H136">
        <f t="shared" si="49"/>
        <v>-6000.0000000033251</v>
      </c>
      <c r="I136">
        <f t="shared" si="50"/>
        <v>-4090.9080000022673</v>
      </c>
    </row>
    <row r="137" spans="1:9" x14ac:dyDescent="0.2">
      <c r="A137" t="s">
        <v>6</v>
      </c>
      <c r="B137">
        <f>60+24</f>
        <v>84</v>
      </c>
      <c r="C137" s="1">
        <v>22.954999999999998</v>
      </c>
      <c r="D137" s="1">
        <v>22.93</v>
      </c>
      <c r="E137" s="1">
        <v>22.95</v>
      </c>
      <c r="F137" s="1">
        <f t="shared" si="48"/>
        <v>22.944999999999997</v>
      </c>
      <c r="G137" s="1">
        <f t="shared" si="51"/>
        <v>7.2333333333332916E-2</v>
      </c>
      <c r="H137">
        <f t="shared" si="49"/>
        <v>1161.2903225806519</v>
      </c>
      <c r="I137">
        <f>H137*0.681818</f>
        <v>791.78864516129499</v>
      </c>
    </row>
    <row r="138" spans="1:9" x14ac:dyDescent="0.2">
      <c r="A138" t="s">
        <v>7</v>
      </c>
      <c r="B138">
        <f>330+24</f>
        <v>354</v>
      </c>
      <c r="C138" s="1">
        <v>23.204999999999998</v>
      </c>
      <c r="D138" s="1">
        <v>23.21</v>
      </c>
      <c r="E138" s="1">
        <v>23.215</v>
      </c>
      <c r="F138" s="1">
        <f t="shared" si="48"/>
        <v>23.209999999999997</v>
      </c>
      <c r="G138" s="1">
        <f t="shared" si="51"/>
        <v>0.33733333333333348</v>
      </c>
      <c r="H138">
        <f t="shared" si="49"/>
        <v>1049.4071146245055</v>
      </c>
      <c r="I138">
        <f t="shared" si="50"/>
        <v>715.50466007905118</v>
      </c>
    </row>
    <row r="139" spans="1:9" x14ac:dyDescent="0.2">
      <c r="A139" t="s">
        <v>8</v>
      </c>
      <c r="B139">
        <f>660+24</f>
        <v>684</v>
      </c>
      <c r="C139" s="1">
        <v>23.47</v>
      </c>
      <c r="D139" s="1">
        <v>23.477</v>
      </c>
      <c r="E139" s="1">
        <v>23.472000000000001</v>
      </c>
      <c r="F139" s="1">
        <f t="shared" si="48"/>
        <v>23.473000000000003</v>
      </c>
      <c r="G139" s="1">
        <f t="shared" si="51"/>
        <v>0.60033333333333871</v>
      </c>
      <c r="H139">
        <f t="shared" si="49"/>
        <v>1139.3670183231436</v>
      </c>
      <c r="I139">
        <f t="shared" si="50"/>
        <v>776.84094169904915</v>
      </c>
    </row>
    <row r="140" spans="1:9" x14ac:dyDescent="0.2">
      <c r="A140" t="s">
        <v>9</v>
      </c>
      <c r="B140">
        <f>1000+24</f>
        <v>1024</v>
      </c>
      <c r="C140" s="1">
        <v>23.771999999999998</v>
      </c>
      <c r="D140" s="1">
        <v>23.768000000000001</v>
      </c>
      <c r="E140" s="1">
        <v>23.768000000000001</v>
      </c>
      <c r="F140" s="1">
        <f t="shared" si="48"/>
        <v>23.769333333333332</v>
      </c>
      <c r="G140" s="1">
        <f t="shared" si="51"/>
        <v>0.89666666666666828</v>
      </c>
      <c r="H140">
        <f t="shared" si="49"/>
        <v>1142.0074349442359</v>
      </c>
      <c r="I140">
        <f t="shared" si="50"/>
        <v>778.64122527880909</v>
      </c>
    </row>
    <row r="144" spans="1:9" x14ac:dyDescent="0.2">
      <c r="A144" t="s">
        <v>39</v>
      </c>
      <c r="B144" t="s">
        <v>22</v>
      </c>
      <c r="C144" t="s">
        <v>36</v>
      </c>
      <c r="D144" t="s">
        <v>40</v>
      </c>
      <c r="E144" t="s">
        <v>25</v>
      </c>
    </row>
    <row r="145" spans="1:9" ht="51" x14ac:dyDescent="0.2">
      <c r="C145" s="3" t="s">
        <v>1</v>
      </c>
      <c r="D145" s="3" t="s">
        <v>2</v>
      </c>
      <c r="E145" s="3" t="s">
        <v>3</v>
      </c>
      <c r="F145" s="3" t="s">
        <v>10</v>
      </c>
      <c r="G145" s="4" t="s">
        <v>12</v>
      </c>
      <c r="H145" s="2" t="s">
        <v>11</v>
      </c>
      <c r="I145" s="3" t="s">
        <v>13</v>
      </c>
    </row>
    <row r="146" spans="1:9" x14ac:dyDescent="0.2">
      <c r="A146" t="s">
        <v>4</v>
      </c>
      <c r="B146">
        <v>0</v>
      </c>
      <c r="C146" s="1">
        <v>51.478999999999999</v>
      </c>
      <c r="D146" s="1">
        <v>51.478999999999999</v>
      </c>
      <c r="E146" s="1">
        <v>51.478999999999999</v>
      </c>
      <c r="F146" s="1">
        <f>AVERAGE(C146:E146)</f>
        <v>51.479000000000006</v>
      </c>
      <c r="G146">
        <v>0</v>
      </c>
    </row>
    <row r="147" spans="1:9" x14ac:dyDescent="0.2">
      <c r="A147" t="s">
        <v>0</v>
      </c>
      <c r="B147">
        <v>24</v>
      </c>
      <c r="C147" s="1">
        <v>51.472000000000001</v>
      </c>
      <c r="D147" s="1">
        <v>51.487000000000002</v>
      </c>
      <c r="E147" s="1">
        <v>51.527000000000001</v>
      </c>
      <c r="F147" s="1">
        <f t="shared" ref="F147:F152" si="52">AVERAGE(C147:E147)</f>
        <v>51.495333333333328</v>
      </c>
      <c r="G147" s="1">
        <f>F147-$F$146</f>
        <v>1.633333333332132E-2</v>
      </c>
      <c r="H147">
        <f t="shared" ref="H147:H152" si="53">B147/G147</f>
        <v>1469.3877551031214</v>
      </c>
      <c r="I147">
        <f t="shared" ref="I147:I152" si="54">H147*0.681818</f>
        <v>1001.8550204089001</v>
      </c>
    </row>
    <row r="148" spans="1:9" x14ac:dyDescent="0.2">
      <c r="A148" t="s">
        <v>5</v>
      </c>
      <c r="B148">
        <v>24</v>
      </c>
      <c r="C148" s="1">
        <v>51.457000000000001</v>
      </c>
      <c r="D148" s="1">
        <v>51.457000000000001</v>
      </c>
      <c r="E148" s="1">
        <v>51.457000000000001</v>
      </c>
      <c r="F148" s="1">
        <f t="shared" si="52"/>
        <v>51.457000000000001</v>
      </c>
      <c r="G148" s="1">
        <f t="shared" ref="G148:G152" si="55">F148-$F$146</f>
        <v>-2.2000000000005571E-2</v>
      </c>
      <c r="H148">
        <f t="shared" si="53"/>
        <v>-1090.9090909088147</v>
      </c>
      <c r="I148">
        <f t="shared" si="54"/>
        <v>-743.80145454526632</v>
      </c>
    </row>
    <row r="149" spans="1:9" x14ac:dyDescent="0.2">
      <c r="A149" t="s">
        <v>6</v>
      </c>
      <c r="B149">
        <f>60+24</f>
        <v>84</v>
      </c>
      <c r="C149" s="1">
        <v>51.54</v>
      </c>
      <c r="D149" s="1">
        <v>51.534999999999997</v>
      </c>
      <c r="E149" s="1">
        <v>51.52</v>
      </c>
      <c r="F149" s="1">
        <f t="shared" si="52"/>
        <v>51.531666666666666</v>
      </c>
      <c r="G149" s="1">
        <f>F149-$F$146</f>
        <v>5.2666666666659978E-2</v>
      </c>
      <c r="H149">
        <f t="shared" si="53"/>
        <v>1594.936708860962</v>
      </c>
      <c r="I149">
        <f>H149*0.681818</f>
        <v>1087.4565569621634</v>
      </c>
    </row>
    <row r="150" spans="1:9" x14ac:dyDescent="0.2">
      <c r="A150" t="s">
        <v>7</v>
      </c>
      <c r="B150">
        <f>330+24</f>
        <v>354</v>
      </c>
      <c r="C150" s="1">
        <v>51.856000000000002</v>
      </c>
      <c r="D150" s="1">
        <v>51.764000000000003</v>
      </c>
      <c r="E150" s="1">
        <v>51.725000000000001</v>
      </c>
      <c r="F150" s="1">
        <f t="shared" si="52"/>
        <v>51.781666666666666</v>
      </c>
      <c r="G150" s="1">
        <f t="shared" si="55"/>
        <v>0.30266666666665998</v>
      </c>
      <c r="H150">
        <f t="shared" si="53"/>
        <v>1169.6035242291007</v>
      </c>
      <c r="I150">
        <f t="shared" si="54"/>
        <v>797.45673568283701</v>
      </c>
    </row>
    <row r="151" spans="1:9" x14ac:dyDescent="0.2">
      <c r="A151" t="s">
        <v>8</v>
      </c>
      <c r="B151">
        <f>660+24</f>
        <v>684</v>
      </c>
      <c r="C151" s="1">
        <v>51.945999999999998</v>
      </c>
      <c r="D151" s="1">
        <v>52.021000000000001</v>
      </c>
      <c r="E151" s="1">
        <v>52.1</v>
      </c>
      <c r="F151" s="1">
        <f t="shared" si="52"/>
        <v>52.022333333333336</v>
      </c>
      <c r="G151" s="1">
        <f t="shared" si="55"/>
        <v>0.54333333333332945</v>
      </c>
      <c r="H151">
        <f t="shared" si="53"/>
        <v>1258.8957055214814</v>
      </c>
      <c r="I151">
        <f t="shared" si="54"/>
        <v>858.33775214724551</v>
      </c>
    </row>
    <row r="152" spans="1:9" x14ac:dyDescent="0.2">
      <c r="A152" t="s">
        <v>9</v>
      </c>
      <c r="B152">
        <f>1000+24</f>
        <v>1024</v>
      </c>
      <c r="C152" s="1">
        <v>52.383000000000003</v>
      </c>
      <c r="D152" s="1">
        <v>52.368000000000002</v>
      </c>
      <c r="E152" s="1">
        <v>52.357999999999997</v>
      </c>
      <c r="F152" s="1">
        <f t="shared" si="52"/>
        <v>52.369666666666667</v>
      </c>
      <c r="G152" s="1">
        <f t="shared" si="55"/>
        <v>0.89066666666666094</v>
      </c>
      <c r="H152">
        <f t="shared" si="53"/>
        <v>1149.7005988024025</v>
      </c>
      <c r="I152">
        <f t="shared" si="54"/>
        <v>783.88656287425647</v>
      </c>
    </row>
    <row r="156" spans="1:9" x14ac:dyDescent="0.2">
      <c r="A156" t="s">
        <v>41</v>
      </c>
      <c r="B156" t="s">
        <v>22</v>
      </c>
      <c r="C156" t="s">
        <v>36</v>
      </c>
      <c r="D156" t="s">
        <v>30</v>
      </c>
      <c r="E156" t="s">
        <v>25</v>
      </c>
    </row>
    <row r="157" spans="1:9" ht="51" x14ac:dyDescent="0.2">
      <c r="C157" s="3" t="s">
        <v>1</v>
      </c>
      <c r="D157" s="3" t="s">
        <v>2</v>
      </c>
      <c r="E157" s="3" t="s">
        <v>3</v>
      </c>
      <c r="F157" s="3" t="s">
        <v>10</v>
      </c>
      <c r="G157" s="4" t="s">
        <v>12</v>
      </c>
      <c r="H157" s="2" t="s">
        <v>11</v>
      </c>
      <c r="I157" s="3" t="s">
        <v>13</v>
      </c>
    </row>
    <row r="158" spans="1:9" x14ac:dyDescent="0.2">
      <c r="A158" t="s">
        <v>4</v>
      </c>
      <c r="B158">
        <v>0</v>
      </c>
      <c r="C158" s="1">
        <v>43.804000000000002</v>
      </c>
      <c r="D158" s="1">
        <v>43.804000000000002</v>
      </c>
      <c r="E158" s="1">
        <v>43.804000000000002</v>
      </c>
      <c r="F158" s="1">
        <f>AVERAGE(C158:E158)</f>
        <v>43.804000000000002</v>
      </c>
      <c r="G158">
        <v>0</v>
      </c>
    </row>
    <row r="159" spans="1:9" x14ac:dyDescent="0.2">
      <c r="A159" t="s">
        <v>0</v>
      </c>
      <c r="B159">
        <v>24</v>
      </c>
      <c r="C159" s="1">
        <v>43.811999999999998</v>
      </c>
      <c r="D159" s="1">
        <v>43.81</v>
      </c>
      <c r="E159" s="1">
        <v>43.817</v>
      </c>
      <c r="F159" s="1">
        <f t="shared" ref="F159:F164" si="56">AVERAGE(C159:E159)</f>
        <v>43.812999999999995</v>
      </c>
      <c r="G159" s="1">
        <f>F159-$F$158</f>
        <v>8.9999999999932356E-3</v>
      </c>
      <c r="H159">
        <f t="shared" ref="H159:H164" si="57">B159/G159</f>
        <v>2666.666666668671</v>
      </c>
      <c r="I159">
        <f t="shared" ref="I159:I164" si="58">H159*0.681818</f>
        <v>1818.1813333347</v>
      </c>
    </row>
    <row r="160" spans="1:9" x14ac:dyDescent="0.2">
      <c r="A160" t="s">
        <v>5</v>
      </c>
      <c r="B160">
        <v>24</v>
      </c>
      <c r="C160" s="1">
        <v>43.817</v>
      </c>
      <c r="D160" s="1">
        <v>43.802</v>
      </c>
      <c r="E160" s="1">
        <v>43.802</v>
      </c>
      <c r="F160" s="1">
        <f t="shared" si="56"/>
        <v>43.806999999999995</v>
      </c>
      <c r="G160" s="1">
        <f t="shared" ref="G160:G164" si="59">F160-$F$158</f>
        <v>2.9999999999930083E-3</v>
      </c>
      <c r="H160">
        <f t="shared" si="57"/>
        <v>8000.0000000186446</v>
      </c>
      <c r="I160">
        <f t="shared" si="58"/>
        <v>5454.5440000127128</v>
      </c>
    </row>
    <row r="161" spans="1:9" x14ac:dyDescent="0.2">
      <c r="A161" t="s">
        <v>6</v>
      </c>
      <c r="B161">
        <f>60+24</f>
        <v>84</v>
      </c>
      <c r="C161" s="1">
        <v>43.88</v>
      </c>
      <c r="D161" s="1">
        <v>43.854999999999997</v>
      </c>
      <c r="E161" s="1">
        <v>43.854999999999997</v>
      </c>
      <c r="F161" s="1">
        <f t="shared" si="56"/>
        <v>43.863333333333337</v>
      </c>
      <c r="G161" s="1">
        <f t="shared" si="59"/>
        <v>5.9333333333334792E-2</v>
      </c>
      <c r="H161">
        <f t="shared" si="57"/>
        <v>1415.7303370786169</v>
      </c>
      <c r="I161">
        <f>H161*0.681818</f>
        <v>965.27042696626847</v>
      </c>
    </row>
    <row r="162" spans="1:9" x14ac:dyDescent="0.2">
      <c r="A162" t="s">
        <v>7</v>
      </c>
      <c r="B162">
        <f>330+24</f>
        <v>354</v>
      </c>
      <c r="C162" s="1">
        <v>44.13</v>
      </c>
      <c r="D162" s="1">
        <v>44.12</v>
      </c>
      <c r="E162" s="1">
        <v>44.134999999999998</v>
      </c>
      <c r="F162" s="1">
        <f t="shared" si="56"/>
        <v>44.12833333333333</v>
      </c>
      <c r="G162" s="1">
        <f t="shared" si="59"/>
        <v>0.32433333333332826</v>
      </c>
      <c r="H162">
        <f t="shared" si="57"/>
        <v>1091.4696813977559</v>
      </c>
      <c r="I162">
        <f t="shared" si="58"/>
        <v>744.18367523125517</v>
      </c>
    </row>
    <row r="163" spans="1:9" x14ac:dyDescent="0.2">
      <c r="A163" t="s">
        <v>8</v>
      </c>
      <c r="B163">
        <f>660+24</f>
        <v>684</v>
      </c>
      <c r="C163" s="1">
        <v>44.363</v>
      </c>
      <c r="D163" s="1">
        <v>44.456000000000003</v>
      </c>
      <c r="E163" s="1">
        <v>44.29</v>
      </c>
      <c r="F163" s="1">
        <f t="shared" si="56"/>
        <v>44.369666666666667</v>
      </c>
      <c r="G163" s="1">
        <f t="shared" si="59"/>
        <v>0.56566666666666521</v>
      </c>
      <c r="H163">
        <f t="shared" si="57"/>
        <v>1209.1926929876283</v>
      </c>
      <c r="I163">
        <f t="shared" si="58"/>
        <v>824.44934354743884</v>
      </c>
    </row>
    <row r="164" spans="1:9" x14ac:dyDescent="0.2">
      <c r="A164" t="s">
        <v>9</v>
      </c>
      <c r="B164">
        <f>1000+24</f>
        <v>1024</v>
      </c>
      <c r="C164" s="1">
        <v>44.704000000000001</v>
      </c>
      <c r="D164" s="1">
        <v>44.582000000000001</v>
      </c>
      <c r="E164" s="1">
        <v>44.776000000000003</v>
      </c>
      <c r="F164" s="1">
        <f t="shared" si="56"/>
        <v>44.687333333333335</v>
      </c>
      <c r="G164" s="1">
        <f t="shared" si="59"/>
        <v>0.88333333333333286</v>
      </c>
      <c r="H164">
        <f t="shared" si="57"/>
        <v>1159.2452830188686</v>
      </c>
      <c r="I164">
        <f t="shared" si="58"/>
        <v>790.39430037735895</v>
      </c>
    </row>
    <row r="167" spans="1:9" x14ac:dyDescent="0.2">
      <c r="A167" t="s">
        <v>42</v>
      </c>
      <c r="B167" t="s">
        <v>20</v>
      </c>
      <c r="C167" t="s">
        <v>36</v>
      </c>
      <c r="D167" t="s">
        <v>28</v>
      </c>
      <c r="E167" t="s">
        <v>25</v>
      </c>
    </row>
    <row r="168" spans="1:9" ht="51" x14ac:dyDescent="0.2">
      <c r="C168" s="3" t="s">
        <v>1</v>
      </c>
      <c r="D168" s="3" t="s">
        <v>2</v>
      </c>
      <c r="E168" s="3" t="s">
        <v>3</v>
      </c>
      <c r="F168" s="3" t="s">
        <v>10</v>
      </c>
      <c r="G168" s="4" t="s">
        <v>12</v>
      </c>
      <c r="H168" s="2" t="s">
        <v>11</v>
      </c>
      <c r="I168" s="3" t="s">
        <v>13</v>
      </c>
    </row>
    <row r="169" spans="1:9" x14ac:dyDescent="0.2">
      <c r="A169" t="s">
        <v>4</v>
      </c>
      <c r="B169">
        <v>0</v>
      </c>
      <c r="C169" s="1">
        <v>27.884</v>
      </c>
      <c r="D169" s="1">
        <v>27.884</v>
      </c>
      <c r="E169" s="1">
        <v>27.884</v>
      </c>
      <c r="F169" s="1">
        <f>AVERAGE(C169:E169)</f>
        <v>27.884</v>
      </c>
      <c r="G169">
        <v>0</v>
      </c>
    </row>
    <row r="170" spans="1:9" x14ac:dyDescent="0.2">
      <c r="A170" t="s">
        <v>0</v>
      </c>
      <c r="B170">
        <v>24</v>
      </c>
      <c r="C170" s="1">
        <v>27.882000000000001</v>
      </c>
      <c r="D170" s="1">
        <v>27.885999999999999</v>
      </c>
      <c r="E170" s="1">
        <v>27.876999999999999</v>
      </c>
      <c r="F170" s="1">
        <f t="shared" ref="F170:F175" si="60">AVERAGE(C170:E170)</f>
        <v>27.881666666666664</v>
      </c>
      <c r="G170" s="1">
        <f>F170-$F$169</f>
        <v>-2.333333333336185E-3</v>
      </c>
      <c r="H170">
        <f t="shared" ref="H170:H175" si="61">B170/G170</f>
        <v>-10285.714285701715</v>
      </c>
      <c r="I170">
        <f t="shared" ref="I170:I175" si="62">H170*0.681818</f>
        <v>-7012.9851428485727</v>
      </c>
    </row>
    <row r="171" spans="1:9" x14ac:dyDescent="0.2">
      <c r="A171" t="s">
        <v>5</v>
      </c>
      <c r="B171">
        <v>24</v>
      </c>
      <c r="C171" s="1">
        <v>27.891999999999999</v>
      </c>
      <c r="D171" s="1">
        <v>27.887</v>
      </c>
      <c r="E171" s="1">
        <v>27.891999999999999</v>
      </c>
      <c r="F171" s="1">
        <f t="shared" si="60"/>
        <v>27.890333333333331</v>
      </c>
      <c r="G171" s="1">
        <f t="shared" ref="G171:G175" si="63">F171-$F$169</f>
        <v>6.3333333333304154E-3</v>
      </c>
      <c r="H171">
        <f t="shared" si="61"/>
        <v>3789.473684212272</v>
      </c>
      <c r="I171">
        <f t="shared" si="62"/>
        <v>2583.7313684222431</v>
      </c>
    </row>
    <row r="172" spans="1:9" x14ac:dyDescent="0.2">
      <c r="A172" t="s">
        <v>6</v>
      </c>
      <c r="B172">
        <f>60+24</f>
        <v>84</v>
      </c>
      <c r="C172" s="1">
        <v>27.934000000000001</v>
      </c>
      <c r="D172" s="1">
        <v>27.92</v>
      </c>
      <c r="E172" s="1">
        <v>27.92</v>
      </c>
      <c r="F172" s="1">
        <f t="shared" si="60"/>
        <v>27.924666666666667</v>
      </c>
      <c r="G172" s="1">
        <f t="shared" si="63"/>
        <v>4.0666666666666629E-2</v>
      </c>
      <c r="H172">
        <f t="shared" si="61"/>
        <v>2065.5737704918051</v>
      </c>
      <c r="I172">
        <f>H172*0.681818</f>
        <v>1408.3453770491817</v>
      </c>
    </row>
    <row r="173" spans="1:9" x14ac:dyDescent="0.2">
      <c r="A173" t="s">
        <v>7</v>
      </c>
      <c r="B173">
        <f>330+24</f>
        <v>354</v>
      </c>
      <c r="C173" s="1">
        <v>28.245000000000001</v>
      </c>
      <c r="D173" s="1">
        <v>28.155000000000001</v>
      </c>
      <c r="E173" s="1">
        <v>28.215</v>
      </c>
      <c r="F173" s="1">
        <f t="shared" si="60"/>
        <v>28.205000000000002</v>
      </c>
      <c r="G173" s="1">
        <f t="shared" si="63"/>
        <v>0.32100000000000151</v>
      </c>
      <c r="H173">
        <f t="shared" si="61"/>
        <v>1102.8037383177518</v>
      </c>
      <c r="I173">
        <f t="shared" si="62"/>
        <v>751.91143925233291</v>
      </c>
    </row>
    <row r="174" spans="1:9" x14ac:dyDescent="0.2">
      <c r="A174" t="s">
        <v>8</v>
      </c>
      <c r="B174">
        <f>660+24</f>
        <v>684</v>
      </c>
      <c r="C174" s="1">
        <v>28.526</v>
      </c>
      <c r="D174" s="1">
        <v>28.515000000000001</v>
      </c>
      <c r="E174" s="1">
        <v>28.477</v>
      </c>
      <c r="F174" s="1">
        <f t="shared" si="60"/>
        <v>28.506</v>
      </c>
      <c r="G174" s="1">
        <f t="shared" si="63"/>
        <v>0.62199999999999989</v>
      </c>
      <c r="H174">
        <f t="shared" si="61"/>
        <v>1099.67845659164</v>
      </c>
      <c r="I174">
        <f t="shared" si="62"/>
        <v>749.78056591639881</v>
      </c>
    </row>
    <row r="175" spans="1:9" x14ac:dyDescent="0.2">
      <c r="A175" t="s">
        <v>9</v>
      </c>
      <c r="B175">
        <f>1000+24</f>
        <v>1024</v>
      </c>
      <c r="C175" s="1">
        <v>29.21</v>
      </c>
      <c r="D175" s="1">
        <v>29.913</v>
      </c>
      <c r="E175" s="1">
        <v>29.206</v>
      </c>
      <c r="F175" s="1">
        <f t="shared" si="60"/>
        <v>29.443000000000001</v>
      </c>
      <c r="G175" s="1">
        <f t="shared" si="63"/>
        <v>1.5590000000000011</v>
      </c>
      <c r="H175">
        <f t="shared" si="61"/>
        <v>656.83130211674109</v>
      </c>
      <c r="I175">
        <f t="shared" si="62"/>
        <v>447.83940474663217</v>
      </c>
    </row>
    <row r="178" spans="1:9" x14ac:dyDescent="0.2">
      <c r="A178" t="s">
        <v>43</v>
      </c>
      <c r="B178" t="s">
        <v>20</v>
      </c>
      <c r="C178" t="s">
        <v>36</v>
      </c>
      <c r="D178" t="s">
        <v>40</v>
      </c>
      <c r="E178" t="s">
        <v>25</v>
      </c>
    </row>
    <row r="179" spans="1:9" ht="51" x14ac:dyDescent="0.2">
      <c r="C179" s="3" t="s">
        <v>1</v>
      </c>
      <c r="D179" s="3" t="s">
        <v>2</v>
      </c>
      <c r="E179" s="3" t="s">
        <v>3</v>
      </c>
      <c r="F179" s="3" t="s">
        <v>10</v>
      </c>
      <c r="G179" s="4" t="s">
        <v>12</v>
      </c>
      <c r="H179" s="2" t="s">
        <v>11</v>
      </c>
      <c r="I179" s="3" t="s">
        <v>13</v>
      </c>
    </row>
    <row r="180" spans="1:9" x14ac:dyDescent="0.2">
      <c r="A180" t="s">
        <v>4</v>
      </c>
      <c r="B180">
        <v>0</v>
      </c>
      <c r="C180" s="1">
        <v>15.615</v>
      </c>
      <c r="D180" s="1">
        <v>15.625</v>
      </c>
      <c r="E180" s="1">
        <v>15.619</v>
      </c>
      <c r="F180" s="1">
        <f>AVERAGE(C180:E180)</f>
        <v>15.619666666666667</v>
      </c>
      <c r="G180">
        <v>0</v>
      </c>
    </row>
    <row r="181" spans="1:9" x14ac:dyDescent="0.2">
      <c r="A181" t="s">
        <v>0</v>
      </c>
      <c r="B181">
        <v>24</v>
      </c>
      <c r="C181" s="1">
        <v>15.622</v>
      </c>
      <c r="D181" s="1">
        <v>15.632</v>
      </c>
      <c r="E181" s="1">
        <v>15.632</v>
      </c>
      <c r="F181" s="1">
        <f t="shared" ref="F181:F186" si="64">AVERAGE(C181:E181)</f>
        <v>15.628666666666666</v>
      </c>
      <c r="G181" s="1">
        <f>F181-$F$180</f>
        <v>8.9999999999985647E-3</v>
      </c>
      <c r="H181">
        <f t="shared" ref="H181:H186" si="65">B181/G181</f>
        <v>2666.6666666670922</v>
      </c>
      <c r="I181">
        <f t="shared" ref="I181:I186" si="66">H181*0.681818</f>
        <v>1818.1813333336236</v>
      </c>
    </row>
    <row r="182" spans="1:9" x14ac:dyDescent="0.2">
      <c r="A182" t="s">
        <v>5</v>
      </c>
      <c r="B182">
        <v>24</v>
      </c>
      <c r="C182" s="1">
        <v>15.632</v>
      </c>
      <c r="D182" s="1">
        <v>15.637</v>
      </c>
      <c r="E182" s="1">
        <v>15.637</v>
      </c>
      <c r="F182" s="1">
        <f t="shared" si="64"/>
        <v>15.635333333333334</v>
      </c>
      <c r="G182" s="1">
        <f t="shared" ref="G182:G186" si="67">F182-$F$180</f>
        <v>1.5666666666666273E-2</v>
      </c>
      <c r="H182">
        <f t="shared" si="65"/>
        <v>1531.9148936170598</v>
      </c>
      <c r="I182">
        <f t="shared" si="66"/>
        <v>1044.4871489361965</v>
      </c>
    </row>
    <row r="183" spans="1:9" x14ac:dyDescent="0.2">
      <c r="A183" t="s">
        <v>6</v>
      </c>
      <c r="B183">
        <f>60+24</f>
        <v>84</v>
      </c>
      <c r="C183" s="1">
        <v>15.659000000000001</v>
      </c>
      <c r="D183" s="1">
        <v>15.675000000000001</v>
      </c>
      <c r="E183" s="1">
        <v>15.66</v>
      </c>
      <c r="F183" s="1">
        <f t="shared" si="64"/>
        <v>15.664666666666667</v>
      </c>
      <c r="G183" s="1">
        <f t="shared" si="67"/>
        <v>4.4999999999999929E-2</v>
      </c>
      <c r="H183">
        <f t="shared" si="65"/>
        <v>1866.6666666666697</v>
      </c>
      <c r="I183">
        <f>H183*0.681818</f>
        <v>1272.7269333333354</v>
      </c>
    </row>
    <row r="184" spans="1:9" x14ac:dyDescent="0.2">
      <c r="A184" t="s">
        <v>7</v>
      </c>
      <c r="B184">
        <f>330+24</f>
        <v>354</v>
      </c>
      <c r="C184" s="1">
        <v>15.935</v>
      </c>
      <c r="D184" s="1">
        <v>15.91</v>
      </c>
      <c r="E184" s="1">
        <v>15.925000000000001</v>
      </c>
      <c r="F184" s="1">
        <f t="shared" si="64"/>
        <v>15.923333333333332</v>
      </c>
      <c r="G184" s="1">
        <f t="shared" si="67"/>
        <v>0.30366666666666475</v>
      </c>
      <c r="H184">
        <f t="shared" si="65"/>
        <v>1165.7519209659788</v>
      </c>
      <c r="I184">
        <f t="shared" si="66"/>
        <v>794.83064324918178</v>
      </c>
    </row>
    <row r="185" spans="1:9" x14ac:dyDescent="0.2">
      <c r="A185" t="s">
        <v>8</v>
      </c>
      <c r="B185">
        <f>660+24</f>
        <v>684</v>
      </c>
      <c r="C185" s="1">
        <v>16.018000000000001</v>
      </c>
      <c r="D185" s="1">
        <v>16.198</v>
      </c>
      <c r="E185" s="1">
        <v>16.256</v>
      </c>
      <c r="F185" s="1">
        <f t="shared" si="64"/>
        <v>16.157333333333334</v>
      </c>
      <c r="G185" s="1">
        <f t="shared" si="67"/>
        <v>0.53766666666666652</v>
      </c>
      <c r="H185">
        <f t="shared" si="65"/>
        <v>1272.1636701797895</v>
      </c>
      <c r="I185">
        <f t="shared" si="66"/>
        <v>867.38408927464377</v>
      </c>
    </row>
    <row r="186" spans="1:9" x14ac:dyDescent="0.2">
      <c r="A186" t="s">
        <v>9</v>
      </c>
      <c r="B186">
        <f>1000+24</f>
        <v>1024</v>
      </c>
      <c r="C186" s="1">
        <v>16.911000000000001</v>
      </c>
      <c r="D186" s="1">
        <v>16.916</v>
      </c>
      <c r="E186" s="1">
        <v>19.920000000000002</v>
      </c>
      <c r="F186" s="1">
        <f t="shared" si="64"/>
        <v>17.915666666666667</v>
      </c>
      <c r="G186" s="1">
        <f t="shared" si="67"/>
        <v>2.2959999999999994</v>
      </c>
      <c r="H186">
        <f t="shared" si="65"/>
        <v>445.99303135888516</v>
      </c>
      <c r="I186">
        <f t="shared" si="66"/>
        <v>304.08607665505235</v>
      </c>
    </row>
    <row r="189" spans="1:9" x14ac:dyDescent="0.2">
      <c r="A189" t="s">
        <v>44</v>
      </c>
      <c r="B189" t="s">
        <v>20</v>
      </c>
      <c r="C189" t="s">
        <v>36</v>
      </c>
      <c r="D189" t="s">
        <v>32</v>
      </c>
      <c r="E189" t="s">
        <v>25</v>
      </c>
    </row>
    <row r="190" spans="1:9" ht="51" x14ac:dyDescent="0.2">
      <c r="C190" s="3" t="s">
        <v>1</v>
      </c>
      <c r="D190" s="3" t="s">
        <v>2</v>
      </c>
      <c r="E190" s="3" t="s">
        <v>3</v>
      </c>
      <c r="F190" s="3" t="s">
        <v>10</v>
      </c>
      <c r="G190" s="4" t="s">
        <v>12</v>
      </c>
      <c r="H190" s="2" t="s">
        <v>11</v>
      </c>
      <c r="I190" s="3" t="s">
        <v>13</v>
      </c>
    </row>
    <row r="191" spans="1:9" x14ac:dyDescent="0.2">
      <c r="A191" t="s">
        <v>4</v>
      </c>
      <c r="B191">
        <v>0</v>
      </c>
      <c r="C191" s="1">
        <v>58.323999999999998</v>
      </c>
      <c r="D191" s="1">
        <v>58.334000000000003</v>
      </c>
      <c r="E191" s="1">
        <v>58.329000000000001</v>
      </c>
      <c r="F191" s="1">
        <f>AVERAGE(C191:E191)</f>
        <v>58.329000000000001</v>
      </c>
      <c r="G191">
        <v>0</v>
      </c>
    </row>
    <row r="192" spans="1:9" x14ac:dyDescent="0.2">
      <c r="A192" t="s">
        <v>0</v>
      </c>
      <c r="B192">
        <v>24</v>
      </c>
      <c r="C192" s="1">
        <v>58.326999999999998</v>
      </c>
      <c r="D192" s="1">
        <v>58.332000000000001</v>
      </c>
      <c r="E192" s="1">
        <v>58.345999999999997</v>
      </c>
      <c r="F192" s="1">
        <f t="shared" ref="F192:F197" si="68">AVERAGE(C192:E192)</f>
        <v>58.335000000000001</v>
      </c>
      <c r="G192" s="1">
        <f>F192-$F$191</f>
        <v>6.0000000000002274E-3</v>
      </c>
      <c r="H192">
        <f t="shared" ref="H192:H197" si="69">B192/G192</f>
        <v>3999.9999999998486</v>
      </c>
      <c r="I192">
        <f t="shared" ref="I192:I197" si="70">H192*0.681818</f>
        <v>2727.2719999998967</v>
      </c>
    </row>
    <row r="193" spans="1:9" x14ac:dyDescent="0.2">
      <c r="A193" t="s">
        <v>5</v>
      </c>
      <c r="B193">
        <v>24</v>
      </c>
      <c r="C193" s="1">
        <v>58.337000000000003</v>
      </c>
      <c r="D193" s="1">
        <v>58.341000000000001</v>
      </c>
      <c r="E193" s="1">
        <v>58.332000000000001</v>
      </c>
      <c r="F193" s="1">
        <f t="shared" si="68"/>
        <v>58.336666666666666</v>
      </c>
      <c r="G193" s="1">
        <f t="shared" ref="G193:G197" si="71">F193-$F$191</f>
        <v>7.6666666666653782E-3</v>
      </c>
      <c r="H193">
        <f t="shared" si="69"/>
        <v>3130.4347826092217</v>
      </c>
      <c r="I193">
        <f t="shared" si="70"/>
        <v>2134.3867826090545</v>
      </c>
    </row>
    <row r="194" spans="1:9" x14ac:dyDescent="0.2">
      <c r="A194" t="s">
        <v>6</v>
      </c>
      <c r="B194">
        <f>60+24</f>
        <v>84</v>
      </c>
      <c r="C194" s="1">
        <v>58.4</v>
      </c>
      <c r="D194" s="1">
        <v>58.36</v>
      </c>
      <c r="E194" s="1">
        <v>58.35</v>
      </c>
      <c r="F194" s="1">
        <f t="shared" si="68"/>
        <v>58.37</v>
      </c>
      <c r="G194" s="1">
        <f t="shared" si="71"/>
        <v>4.0999999999996817E-2</v>
      </c>
      <c r="H194">
        <f t="shared" si="69"/>
        <v>2048.780487805037</v>
      </c>
      <c r="I194">
        <f>H194*0.681818</f>
        <v>1396.8954146342548</v>
      </c>
    </row>
    <row r="195" spans="1:9" x14ac:dyDescent="0.2">
      <c r="A195" t="s">
        <v>7</v>
      </c>
      <c r="B195">
        <f>330+24</f>
        <v>354</v>
      </c>
      <c r="C195" s="1">
        <v>58.634999999999998</v>
      </c>
      <c r="D195" s="1">
        <v>58.645000000000003</v>
      </c>
      <c r="E195" s="1">
        <v>58.65</v>
      </c>
      <c r="F195" s="1">
        <f t="shared" si="68"/>
        <v>58.643333333333338</v>
      </c>
      <c r="G195" s="1">
        <f t="shared" si="71"/>
        <v>0.31433333333333735</v>
      </c>
      <c r="H195">
        <f t="shared" si="69"/>
        <v>1126.193001060431</v>
      </c>
      <c r="I195">
        <f t="shared" si="70"/>
        <v>767.85865959702096</v>
      </c>
    </row>
    <row r="196" spans="1:9" x14ac:dyDescent="0.2">
      <c r="A196" t="s">
        <v>8</v>
      </c>
      <c r="B196">
        <f>660+24</f>
        <v>684</v>
      </c>
      <c r="C196" s="1">
        <v>58.906999999999996</v>
      </c>
      <c r="D196" s="1">
        <v>58.911000000000001</v>
      </c>
      <c r="E196" s="1">
        <v>58.905000000000001</v>
      </c>
      <c r="F196" s="1">
        <f t="shared" si="68"/>
        <v>58.907666666666671</v>
      </c>
      <c r="G196" s="1">
        <f t="shared" si="71"/>
        <v>0.57866666666667044</v>
      </c>
      <c r="H196">
        <f t="shared" si="69"/>
        <v>1182.0276497695775</v>
      </c>
      <c r="I196">
        <f t="shared" si="70"/>
        <v>805.92772811059376</v>
      </c>
    </row>
    <row r="197" spans="1:9" x14ac:dyDescent="0.2">
      <c r="A197" t="s">
        <v>9</v>
      </c>
      <c r="B197">
        <f>1000+24</f>
        <v>1024</v>
      </c>
      <c r="C197" s="1">
        <v>59.212000000000003</v>
      </c>
      <c r="D197" s="1">
        <v>59.213000000000001</v>
      </c>
      <c r="E197" s="1">
        <v>59.207999999999998</v>
      </c>
      <c r="F197" s="1">
        <f t="shared" si="68"/>
        <v>59.211000000000006</v>
      </c>
      <c r="G197" s="1">
        <f t="shared" si="71"/>
        <v>0.882000000000005</v>
      </c>
      <c r="H197">
        <f t="shared" si="69"/>
        <v>1160.9977324262973</v>
      </c>
      <c r="I197">
        <f t="shared" si="70"/>
        <v>791.58915192743314</v>
      </c>
    </row>
    <row r="201" spans="1:9" x14ac:dyDescent="0.2">
      <c r="A201" t="s">
        <v>45</v>
      </c>
      <c r="B201" t="s">
        <v>20</v>
      </c>
      <c r="C201" t="s">
        <v>36</v>
      </c>
      <c r="D201" t="s">
        <v>34</v>
      </c>
      <c r="E201" t="s">
        <v>25</v>
      </c>
    </row>
    <row r="202" spans="1:9" ht="51" x14ac:dyDescent="0.2">
      <c r="C202" s="3" t="s">
        <v>1</v>
      </c>
      <c r="D202" s="3" t="s">
        <v>2</v>
      </c>
      <c r="E202" s="3" t="s">
        <v>3</v>
      </c>
      <c r="F202" s="3" t="s">
        <v>10</v>
      </c>
      <c r="G202" s="4" t="s">
        <v>12</v>
      </c>
      <c r="H202" s="2" t="s">
        <v>11</v>
      </c>
      <c r="I202" s="3" t="s">
        <v>13</v>
      </c>
    </row>
    <row r="203" spans="1:9" x14ac:dyDescent="0.2">
      <c r="A203" t="s">
        <v>4</v>
      </c>
      <c r="B203">
        <v>0</v>
      </c>
      <c r="C203" s="1">
        <v>34.594000000000001</v>
      </c>
      <c r="D203" s="1">
        <v>34.598999999999997</v>
      </c>
      <c r="E203" s="1">
        <v>34.594000000000001</v>
      </c>
      <c r="F203" s="1">
        <f>AVERAGE(C203:E203)</f>
        <v>34.595666666666666</v>
      </c>
      <c r="G203">
        <v>0</v>
      </c>
    </row>
    <row r="204" spans="1:9" x14ac:dyDescent="0.2">
      <c r="A204" t="s">
        <v>0</v>
      </c>
      <c r="B204">
        <v>24</v>
      </c>
      <c r="C204" s="1">
        <v>34.591999999999999</v>
      </c>
      <c r="D204" s="1">
        <v>34.597000000000001</v>
      </c>
      <c r="E204" s="1">
        <v>34.612000000000002</v>
      </c>
      <c r="F204" s="1">
        <f t="shared" ref="F204:F209" si="72">AVERAGE(C204:E204)</f>
        <v>34.600333333333332</v>
      </c>
      <c r="G204" s="1">
        <f>F204-$F$203</f>
        <v>4.6666666666652645E-3</v>
      </c>
      <c r="H204">
        <f>B204/G204</f>
        <v>5142.8571428586883</v>
      </c>
      <c r="I204">
        <f t="shared" ref="I204:I209" si="73">H204*0.681818</f>
        <v>3506.4925714296255</v>
      </c>
    </row>
    <row r="205" spans="1:9" x14ac:dyDescent="0.2">
      <c r="A205" t="s">
        <v>5</v>
      </c>
      <c r="B205">
        <v>24</v>
      </c>
      <c r="C205">
        <v>34.587000000000003</v>
      </c>
      <c r="D205" s="1">
        <v>34.587000000000003</v>
      </c>
      <c r="E205" s="1">
        <v>34.597000000000001</v>
      </c>
      <c r="F205" s="1">
        <f t="shared" si="72"/>
        <v>34.590333333333341</v>
      </c>
      <c r="G205" s="1">
        <f t="shared" ref="G205:G209" si="74">F205-$F$203</f>
        <v>-5.3333333333256405E-3</v>
      </c>
      <c r="H205">
        <f>B205/G205</f>
        <v>-4500.0000000064911</v>
      </c>
      <c r="I205">
        <f t="shared" si="73"/>
        <v>-3068.1810000044261</v>
      </c>
    </row>
    <row r="206" spans="1:9" x14ac:dyDescent="0.2">
      <c r="A206" t="s">
        <v>6</v>
      </c>
      <c r="B206">
        <f>60+24</f>
        <v>84</v>
      </c>
      <c r="C206" s="1">
        <v>34.643999999999998</v>
      </c>
      <c r="D206" s="1">
        <v>34.645000000000003</v>
      </c>
      <c r="E206" s="1">
        <v>34.64</v>
      </c>
      <c r="F206" s="1">
        <f t="shared" si="72"/>
        <v>34.643000000000001</v>
      </c>
      <c r="G206" s="1">
        <f t="shared" si="74"/>
        <v>4.7333333333334338E-2</v>
      </c>
      <c r="H206">
        <f>B206/G206</f>
        <v>1774.6478873239059</v>
      </c>
      <c r="I206">
        <f>H206*0.681818</f>
        <v>1209.9868732394109</v>
      </c>
    </row>
    <row r="207" spans="1:9" x14ac:dyDescent="0.2">
      <c r="A207" t="s">
        <v>7</v>
      </c>
      <c r="B207">
        <f>330+24</f>
        <v>354</v>
      </c>
      <c r="C207" s="1">
        <v>34.909999999999997</v>
      </c>
      <c r="D207" s="1">
        <v>34.914999999999999</v>
      </c>
      <c r="E207" s="1">
        <v>34.905000000000001</v>
      </c>
      <c r="F207" s="1">
        <f t="shared" si="72"/>
        <v>34.909999999999997</v>
      </c>
      <c r="G207" s="1">
        <f t="shared" si="74"/>
        <v>0.31433333333333024</v>
      </c>
      <c r="H207">
        <f>B207/G207</f>
        <v>1126.1930010604565</v>
      </c>
      <c r="I207">
        <f t="shared" si="73"/>
        <v>767.85865959703835</v>
      </c>
    </row>
    <row r="208" spans="1:9" x14ac:dyDescent="0.2">
      <c r="A208" t="s">
        <v>8</v>
      </c>
      <c r="B208">
        <f>660+24</f>
        <v>684</v>
      </c>
      <c r="C208" s="1">
        <v>35.235999999999997</v>
      </c>
      <c r="D208" s="1">
        <v>35.246000000000002</v>
      </c>
      <c r="E208" s="1">
        <v>35.225999999999999</v>
      </c>
      <c r="F208" s="1">
        <f t="shared" si="72"/>
        <v>35.235999999999997</v>
      </c>
      <c r="G208" s="1">
        <f t="shared" si="74"/>
        <v>0.64033333333333076</v>
      </c>
      <c r="H208">
        <f t="shared" ref="H208:H209" si="75">B208/G208</f>
        <v>1068.1936491410765</v>
      </c>
      <c r="I208">
        <f t="shared" si="73"/>
        <v>728.31365747007055</v>
      </c>
    </row>
    <row r="209" spans="1:9" x14ac:dyDescent="0.2">
      <c r="A209" t="s">
        <v>9</v>
      </c>
      <c r="B209">
        <f>1000+24</f>
        <v>1024</v>
      </c>
      <c r="C209" s="1">
        <v>35.552999999999997</v>
      </c>
      <c r="D209" s="1">
        <v>35.542999999999999</v>
      </c>
      <c r="E209" s="1">
        <v>35.518000000000001</v>
      </c>
      <c r="F209" s="1">
        <f t="shared" si="72"/>
        <v>35.538000000000004</v>
      </c>
      <c r="G209" s="1">
        <f t="shared" si="74"/>
        <v>0.94233333333333746</v>
      </c>
      <c r="H209">
        <f t="shared" si="75"/>
        <v>1086.664308454187</v>
      </c>
      <c r="I209">
        <f t="shared" si="73"/>
        <v>740.90728546161688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Arrivals</vt:lpstr>
      <vt:lpstr>Plot Better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2020-04-16T14:36:14Z</dcterms:created>
  <dcterms:modified xsi:type="dcterms:W3CDTF">2020-06-03T20:19:10Z</dcterms:modified>
</cp:coreProperties>
</file>