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by/Desktop/dragraceAnalysis-master/fallClean/Magnitude/"/>
    </mc:Choice>
  </mc:AlternateContent>
  <xr:revisionPtr revIDLastSave="0" documentId="13_ncr:1_{2D6B6003-0511-6740-8AFA-7A7BA202361C}" xr6:coauthVersionLast="45" xr6:coauthVersionMax="45" xr10:uidLastSave="{00000000-0000-0000-0000-000000000000}"/>
  <bookViews>
    <workbookView xWindow="5920" yWindow="460" windowWidth="24080" windowHeight="16440" activeTab="1" xr2:uid="{A07F2C53-200F-5A4D-91BE-D2562BC0ADC5}"/>
  </bookViews>
  <sheets>
    <sheet name="XZ" sheetId="1" r:id="rId1"/>
    <sheet name="YZ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6" i="2" l="1"/>
  <c r="J96" i="2" s="1"/>
  <c r="H95" i="2"/>
  <c r="J95" i="2" s="1"/>
  <c r="G94" i="2"/>
  <c r="J94" i="2" s="1"/>
  <c r="F93" i="2"/>
  <c r="J93" i="2" s="1"/>
  <c r="I84" i="2"/>
  <c r="J84" i="2" s="1"/>
  <c r="H83" i="2"/>
  <c r="J83" i="2" s="1"/>
  <c r="G82" i="2"/>
  <c r="J82" i="2" s="1"/>
  <c r="F81" i="2"/>
  <c r="J81" i="2" s="1"/>
  <c r="I72" i="2"/>
  <c r="J72" i="2" s="1"/>
  <c r="H71" i="2"/>
  <c r="J71" i="2" s="1"/>
  <c r="G70" i="2"/>
  <c r="J70" i="2" s="1"/>
  <c r="F69" i="2"/>
  <c r="J69" i="2" s="1"/>
  <c r="I56" i="2"/>
  <c r="J56" i="2" s="1"/>
  <c r="H55" i="2"/>
  <c r="J55" i="2" s="1"/>
  <c r="G54" i="2"/>
  <c r="J54" i="2" s="1"/>
  <c r="F53" i="2"/>
  <c r="J53" i="2" s="1"/>
  <c r="I101" i="1"/>
  <c r="J101" i="1" s="1"/>
  <c r="H100" i="1"/>
  <c r="J100" i="1" s="1"/>
  <c r="G99" i="1"/>
  <c r="J99" i="1" s="1"/>
  <c r="F98" i="1"/>
  <c r="J98" i="1" s="1"/>
  <c r="I89" i="1"/>
  <c r="J89" i="1" s="1"/>
  <c r="H88" i="1"/>
  <c r="J88" i="1" s="1"/>
  <c r="G87" i="1"/>
  <c r="J87" i="1" s="1"/>
  <c r="F86" i="1"/>
  <c r="J86" i="1" s="1"/>
  <c r="I77" i="1"/>
  <c r="J77" i="1" s="1"/>
  <c r="H76" i="1"/>
  <c r="J76" i="1" s="1"/>
  <c r="G75" i="1"/>
  <c r="J75" i="1" s="1"/>
  <c r="F74" i="1"/>
  <c r="J74" i="1" s="1"/>
  <c r="I61" i="1"/>
  <c r="J61" i="1" s="1"/>
  <c r="H60" i="1"/>
  <c r="J60" i="1" s="1"/>
  <c r="G59" i="1"/>
  <c r="J59" i="1" s="1"/>
  <c r="F58" i="1"/>
  <c r="J58" i="1" s="1"/>
  <c r="I11" i="1"/>
  <c r="J11" i="1" s="1"/>
  <c r="H10" i="1"/>
  <c r="J10" i="1" s="1"/>
  <c r="G9" i="1"/>
  <c r="J9" i="1" s="1"/>
  <c r="F8" i="1"/>
  <c r="J8" i="1" s="1"/>
  <c r="I19" i="2"/>
  <c r="J10" i="2"/>
  <c r="J7" i="2"/>
  <c r="I10" i="2"/>
  <c r="F7" i="2"/>
  <c r="G8" i="2"/>
  <c r="H9" i="2"/>
  <c r="J9" i="2"/>
  <c r="J8" i="2"/>
  <c r="I46" i="2"/>
  <c r="J46" i="2" s="1"/>
  <c r="H45" i="2"/>
  <c r="G44" i="2"/>
  <c r="J44" i="2" s="1"/>
  <c r="F43" i="2"/>
  <c r="I37" i="2"/>
  <c r="J37" i="2" s="1"/>
  <c r="H36" i="2"/>
  <c r="J36" i="2" s="1"/>
  <c r="G35" i="2"/>
  <c r="J35" i="2" s="1"/>
  <c r="F34" i="2"/>
  <c r="J34" i="2" s="1"/>
  <c r="I28" i="2"/>
  <c r="J28" i="2" s="1"/>
  <c r="H27" i="2"/>
  <c r="J27" i="2" s="1"/>
  <c r="G26" i="2"/>
  <c r="J26" i="2" s="1"/>
  <c r="F25" i="2"/>
  <c r="J25" i="2" s="1"/>
  <c r="J19" i="2"/>
  <c r="H18" i="2"/>
  <c r="J18" i="2" s="1"/>
  <c r="G17" i="2"/>
  <c r="J17" i="2" s="1"/>
  <c r="F16" i="2"/>
  <c r="J16" i="2" s="1"/>
  <c r="I47" i="1"/>
  <c r="J47" i="1" s="1"/>
  <c r="H46" i="1"/>
  <c r="G45" i="1"/>
  <c r="J45" i="1" s="1"/>
  <c r="F44" i="1"/>
  <c r="I38" i="1"/>
  <c r="J38" i="1" s="1"/>
  <c r="H37" i="1"/>
  <c r="J37" i="1" s="1"/>
  <c r="G36" i="1"/>
  <c r="J36" i="1" s="1"/>
  <c r="F35" i="1"/>
  <c r="J35" i="1" s="1"/>
  <c r="F26" i="1"/>
  <c r="J26" i="1" s="1"/>
  <c r="I29" i="1"/>
  <c r="J29" i="1" s="1"/>
  <c r="H28" i="1"/>
  <c r="J28" i="1" s="1"/>
  <c r="G27" i="1"/>
  <c r="J27" i="1" s="1"/>
  <c r="F17" i="1"/>
  <c r="J17" i="1" s="1"/>
  <c r="I20" i="1"/>
  <c r="J20" i="1" s="1"/>
  <c r="H19" i="1"/>
  <c r="J19" i="1" s="1"/>
  <c r="G18" i="1"/>
  <c r="J18" i="1" s="1"/>
</calcChain>
</file>

<file path=xl/sharedStrings.xml><?xml version="1.0" encoding="utf-8"?>
<sst xmlns="http://schemas.openxmlformats.org/spreadsheetml/2006/main" count="441" uniqueCount="72">
  <si>
    <t>TF_Q3_H3</t>
  </si>
  <si>
    <t>FL</t>
  </si>
  <si>
    <t>FL660</t>
  </si>
  <si>
    <t>First signal</t>
  </si>
  <si>
    <t>NL</t>
  </si>
  <si>
    <t>FL0</t>
  </si>
  <si>
    <t>FL60</t>
  </si>
  <si>
    <t>FL330</t>
  </si>
  <si>
    <t>FL1K</t>
  </si>
  <si>
    <t>TF_Q4_H3</t>
  </si>
  <si>
    <t>XZ</t>
  </si>
  <si>
    <t>TF_Q4_H4</t>
  </si>
  <si>
    <t>TF_Q4_H5</t>
  </si>
  <si>
    <t>FC_Q4_H6</t>
  </si>
  <si>
    <t>18:21:35.7</t>
  </si>
  <si>
    <t>18:21:35.8</t>
  </si>
  <si>
    <t>distance</t>
  </si>
  <si>
    <t>seconds</t>
  </si>
  <si>
    <t>mph</t>
  </si>
  <si>
    <t>18:21:35.0</t>
  </si>
  <si>
    <t>Todd Paton</t>
  </si>
  <si>
    <t>Mike Salinas</t>
  </si>
  <si>
    <t>LEFT</t>
  </si>
  <si>
    <t>RIGHT</t>
  </si>
  <si>
    <t>18:21:36.0</t>
  </si>
  <si>
    <t>18:21:36.3</t>
  </si>
  <si>
    <t>18:21:37.1</t>
  </si>
  <si>
    <t>21:10:23</t>
  </si>
  <si>
    <t>21:20:22.9</t>
  </si>
  <si>
    <t>330 - 660 ft/s</t>
  </si>
  <si>
    <t>660 - 1K ft/s</t>
  </si>
  <si>
    <t>0-60 ft/s</t>
  </si>
  <si>
    <t>60-330 ft/s</t>
  </si>
  <si>
    <t>Doug Kalitta</t>
  </si>
  <si>
    <t>Justin Ashley</t>
  </si>
  <si>
    <t>avg mph</t>
  </si>
  <si>
    <t>21:13:18.8</t>
  </si>
  <si>
    <t>660 mph</t>
  </si>
  <si>
    <t>Leah Pritchett</t>
  </si>
  <si>
    <t>Clay Millican</t>
  </si>
  <si>
    <t>21:15:51.6</t>
  </si>
  <si>
    <t>Billy Torrence</t>
  </si>
  <si>
    <t>Richie Crampton</t>
  </si>
  <si>
    <t>Matt Hagan</t>
  </si>
  <si>
    <t>Bob Tasca III</t>
  </si>
  <si>
    <t>21:44:48.2</t>
  </si>
  <si>
    <t>Station</t>
  </si>
  <si>
    <t>First Motion (s)</t>
  </si>
  <si>
    <t>FALL Top Fuel Q3 Heat 5</t>
  </si>
  <si>
    <t>Driver Velocity (mph)</t>
  </si>
  <si>
    <t>Wave Velocity (mph)</t>
  </si>
  <si>
    <t>TF_Q3_H5</t>
  </si>
  <si>
    <t>Wave Velocity (ft/s)</t>
  </si>
  <si>
    <t>Distance from Start (ft)</t>
  </si>
  <si>
    <t>60 ft - 330 ft</t>
  </si>
  <si>
    <t>0 ft - 60 ft</t>
  </si>
  <si>
    <t>330 ft - 660 ft</t>
  </si>
  <si>
    <t>660 ft - 1K ft</t>
  </si>
  <si>
    <t>FC_Q4_H4</t>
  </si>
  <si>
    <t>Austin Prock</t>
  </si>
  <si>
    <t>FC_Q4_H5</t>
  </si>
  <si>
    <t>FC_Q4_H7</t>
  </si>
  <si>
    <t>Pat Dakin</t>
  </si>
  <si>
    <t>FC_Q4_H8</t>
  </si>
  <si>
    <t>2019-10-12T18:29:33Z</t>
  </si>
  <si>
    <t>2019-10-12T18:26:54Z</t>
  </si>
  <si>
    <t>2019-10-12T18:21:15Z</t>
  </si>
  <si>
    <t>2019-10-12T18:18:30Z</t>
  </si>
  <si>
    <t>FALL Funny Car Q4 Heat 4</t>
  </si>
  <si>
    <t>FALL Funny Car Q4 Heat 5</t>
  </si>
  <si>
    <t>FALL Funny Car Q4 Heat 7</t>
  </si>
  <si>
    <t>FALL Funny Car Q4 Heat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</si>
</sst>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EAEE"/>
        <bgColor indexed="64"/>
      </patternFill>
    </fill>
    <fill>
      <patternFill patternType="solid">
        <fgColor rgb="FFB88B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378F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47" fontId="0" fillId="0" borderId="0" xfId="0" quotePrefix="1" applyNumberFormat="1"/>
    <xf numFmtId="0" fontId="0" fillId="0" borderId="0" xfId="0" applyNumberFormat="1"/>
    <xf numFmtId="1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3" fillId="9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78F4"/>
      <color rgb="FFB88BFF"/>
      <color rgb="FF00EAE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842A-7D91-7A42-86A3-06C996A6787A}">
  <dimension ref="A1:O101"/>
  <sheetViews>
    <sheetView topLeftCell="A24" zoomScale="63" workbookViewId="0">
      <selection activeCell="A53" sqref="A53:L101"/>
    </sheetView>
  </sheetViews>
  <sheetFormatPr baseColWidth="10" defaultRowHeight="16" x14ac:dyDescent="0.2"/>
  <cols>
    <col min="1" max="1" width="10.83203125" customWidth="1"/>
    <col min="2" max="2" width="9.5" bestFit="1" customWidth="1"/>
    <col min="3" max="3" width="10.6640625" bestFit="1" customWidth="1"/>
    <col min="4" max="4" width="0" hidden="1" customWidth="1"/>
    <col min="5" max="5" width="10.1640625" customWidth="1"/>
    <col min="6" max="6" width="8.1640625" customWidth="1"/>
    <col min="7" max="7" width="10.33203125" bestFit="1" customWidth="1"/>
    <col min="8" max="8" width="12.33203125" bestFit="1" customWidth="1"/>
    <col min="9" max="9" width="11.83203125" customWidth="1"/>
    <col min="10" max="10" width="11" customWidth="1"/>
    <col min="11" max="11" width="14.1640625" bestFit="1" customWidth="1"/>
    <col min="12" max="12" width="15.1640625" bestFit="1" customWidth="1"/>
  </cols>
  <sheetData>
    <row r="1" spans="1:15" x14ac:dyDescent="0.2">
      <c r="A1" s="2" t="s">
        <v>10</v>
      </c>
    </row>
    <row r="2" spans="1:15" x14ac:dyDescent="0.2">
      <c r="A2" t="s">
        <v>51</v>
      </c>
    </row>
    <row r="3" spans="1:15" ht="20" thickBot="1" x14ac:dyDescent="0.3">
      <c r="A3" s="7" t="s">
        <v>48</v>
      </c>
      <c r="B3" s="8" t="s">
        <v>46</v>
      </c>
      <c r="C3" s="8" t="s">
        <v>53</v>
      </c>
      <c r="D3" s="9"/>
      <c r="E3" s="8" t="s">
        <v>47</v>
      </c>
      <c r="F3" s="14" t="s">
        <v>52</v>
      </c>
      <c r="G3" s="14"/>
      <c r="H3" s="14"/>
      <c r="I3" s="14"/>
      <c r="J3" s="11" t="s">
        <v>50</v>
      </c>
      <c r="K3" s="12" t="s">
        <v>49</v>
      </c>
      <c r="L3" s="12" t="s">
        <v>49</v>
      </c>
    </row>
    <row r="4" spans="1:15" ht="44" x14ac:dyDescent="0.2">
      <c r="A4" s="7"/>
      <c r="B4" s="8"/>
      <c r="C4" s="8"/>
      <c r="D4" s="10" t="s">
        <v>3</v>
      </c>
      <c r="E4" s="8"/>
      <c r="F4" s="13" t="s">
        <v>55</v>
      </c>
      <c r="G4" s="13" t="s">
        <v>54</v>
      </c>
      <c r="H4" s="13" t="s">
        <v>56</v>
      </c>
      <c r="I4" s="13" t="s">
        <v>57</v>
      </c>
      <c r="J4" s="11"/>
      <c r="K4" s="12"/>
      <c r="L4" s="12"/>
    </row>
    <row r="5" spans="1:15" s="2" customFormat="1" ht="21" x14ac:dyDescent="0.25">
      <c r="A5" s="7"/>
      <c r="B5" s="15" t="s">
        <v>1</v>
      </c>
      <c r="C5" s="22">
        <v>0</v>
      </c>
      <c r="D5" s="23" t="s">
        <v>14</v>
      </c>
      <c r="E5" s="22">
        <v>35.700000000000003</v>
      </c>
      <c r="F5" s="22"/>
      <c r="G5" s="22"/>
      <c r="H5" s="22"/>
      <c r="I5" s="22"/>
      <c r="J5" s="24"/>
      <c r="K5" s="22" t="s">
        <v>39</v>
      </c>
      <c r="L5" s="22" t="s">
        <v>33</v>
      </c>
    </row>
    <row r="6" spans="1:15" s="2" customFormat="1" ht="21" x14ac:dyDescent="0.25">
      <c r="A6" s="7"/>
      <c r="B6" s="16" t="s">
        <v>4</v>
      </c>
      <c r="C6" s="22">
        <v>0</v>
      </c>
      <c r="D6" s="23" t="s">
        <v>19</v>
      </c>
      <c r="E6" s="22">
        <v>35</v>
      </c>
      <c r="F6" s="22"/>
      <c r="G6" s="22"/>
      <c r="H6" s="22"/>
      <c r="I6" s="22"/>
      <c r="J6" s="24"/>
      <c r="K6" s="22"/>
      <c r="L6" s="22"/>
    </row>
    <row r="7" spans="1:15" s="2" customFormat="1" ht="21" x14ac:dyDescent="0.25">
      <c r="A7" s="7"/>
      <c r="B7" s="17" t="s">
        <v>5</v>
      </c>
      <c r="C7" s="22">
        <v>-24</v>
      </c>
      <c r="D7" s="23" t="s">
        <v>14</v>
      </c>
      <c r="E7" s="22">
        <v>35.700000000000003</v>
      </c>
      <c r="F7" s="22"/>
      <c r="G7" s="22"/>
      <c r="H7" s="22"/>
      <c r="I7" s="22"/>
      <c r="J7" s="24"/>
      <c r="K7" s="22"/>
      <c r="L7" s="22"/>
    </row>
    <row r="8" spans="1:15" s="2" customFormat="1" ht="21" x14ac:dyDescent="0.25">
      <c r="A8" s="7"/>
      <c r="B8" s="18" t="s">
        <v>6</v>
      </c>
      <c r="C8" s="22">
        <v>60</v>
      </c>
      <c r="D8" s="23" t="s">
        <v>15</v>
      </c>
      <c r="E8" s="22">
        <v>35.799999999999997</v>
      </c>
      <c r="F8" s="25">
        <f>(C8-C7)/(E8-E7)</f>
        <v>840.00000000004775</v>
      </c>
      <c r="G8" s="26"/>
      <c r="H8" s="26"/>
      <c r="I8" s="26"/>
      <c r="J8" s="27">
        <f>F8* (1/5280) * (3600)</f>
        <v>572.72727272730526</v>
      </c>
      <c r="K8" s="22"/>
      <c r="L8" s="22"/>
    </row>
    <row r="9" spans="1:15" s="2" customFormat="1" ht="21" x14ac:dyDescent="0.25">
      <c r="A9" s="7"/>
      <c r="B9" s="21" t="s">
        <v>7</v>
      </c>
      <c r="C9" s="22">
        <v>330</v>
      </c>
      <c r="D9" s="23" t="s">
        <v>24</v>
      </c>
      <c r="E9" s="22">
        <v>36</v>
      </c>
      <c r="F9" s="26"/>
      <c r="G9" s="26">
        <f>(C9-C8)/(E9-E8)</f>
        <v>1349.9999999999809</v>
      </c>
      <c r="H9" s="26"/>
      <c r="I9" s="26"/>
      <c r="J9" s="27">
        <f>G9* (1/5280) * (3600)</f>
        <v>920.45454545453242</v>
      </c>
      <c r="K9" s="22"/>
      <c r="L9" s="22"/>
      <c r="O9"/>
    </row>
    <row r="10" spans="1:15" s="2" customFormat="1" ht="21" x14ac:dyDescent="0.25">
      <c r="A10" s="7"/>
      <c r="B10" s="19" t="s">
        <v>2</v>
      </c>
      <c r="C10" s="22">
        <v>660</v>
      </c>
      <c r="D10" s="23" t="s">
        <v>25</v>
      </c>
      <c r="E10" s="22">
        <v>36.299999999999997</v>
      </c>
      <c r="F10" s="26"/>
      <c r="G10" s="26"/>
      <c r="H10" s="26">
        <f>(C10-C9)/(E10-E9)</f>
        <v>1100.0000000000105</v>
      </c>
      <c r="I10" s="26"/>
      <c r="J10" s="27">
        <f>H10* (1/5280) * (3600)</f>
        <v>750.00000000000716</v>
      </c>
      <c r="K10" s="22">
        <v>287.72000000000003</v>
      </c>
      <c r="L10" s="22">
        <v>288.14999999999998</v>
      </c>
      <c r="O10"/>
    </row>
    <row r="11" spans="1:15" s="2" customFormat="1" ht="21" x14ac:dyDescent="0.25">
      <c r="A11" s="7"/>
      <c r="B11" s="20" t="s">
        <v>8</v>
      </c>
      <c r="C11" s="22">
        <v>1000</v>
      </c>
      <c r="D11" s="23" t="s">
        <v>26</v>
      </c>
      <c r="E11" s="22">
        <v>37.1</v>
      </c>
      <c r="F11" s="26"/>
      <c r="G11" s="26"/>
      <c r="H11" s="26"/>
      <c r="I11" s="26">
        <f>(C11-C10)/(E11-E10)</f>
        <v>424.99999999999773</v>
      </c>
      <c r="J11" s="27">
        <f>I11* (1/5280) * (3600)</f>
        <v>289.77272727272572</v>
      </c>
      <c r="K11" s="22">
        <v>325.06</v>
      </c>
      <c r="L11" s="22">
        <v>323.35000000000002</v>
      </c>
    </row>
    <row r="13" spans="1:15" x14ac:dyDescent="0.2">
      <c r="A13" t="s">
        <v>9</v>
      </c>
      <c r="F13" t="s">
        <v>31</v>
      </c>
      <c r="G13" t="s">
        <v>32</v>
      </c>
      <c r="H13" t="s">
        <v>29</v>
      </c>
      <c r="I13" t="s">
        <v>30</v>
      </c>
      <c r="J13" t="s">
        <v>18</v>
      </c>
      <c r="K13" t="s">
        <v>33</v>
      </c>
      <c r="L13" t="s">
        <v>34</v>
      </c>
    </row>
    <row r="14" spans="1:15" x14ac:dyDescent="0.2">
      <c r="B14" t="s">
        <v>1</v>
      </c>
      <c r="D14" s="4" t="s">
        <v>28</v>
      </c>
      <c r="E14">
        <v>22.9</v>
      </c>
    </row>
    <row r="15" spans="1:15" x14ac:dyDescent="0.2">
      <c r="B15" t="s">
        <v>4</v>
      </c>
      <c r="E15">
        <v>22.9</v>
      </c>
    </row>
    <row r="16" spans="1:15" x14ac:dyDescent="0.2">
      <c r="B16" t="s">
        <v>5</v>
      </c>
      <c r="C16">
        <v>0</v>
      </c>
      <c r="D16" s="4" t="s">
        <v>28</v>
      </c>
      <c r="E16">
        <v>22.9</v>
      </c>
    </row>
    <row r="17" spans="1:13" x14ac:dyDescent="0.2">
      <c r="B17" t="s">
        <v>6</v>
      </c>
      <c r="C17">
        <v>60</v>
      </c>
      <c r="D17" s="3" t="s">
        <v>27</v>
      </c>
      <c r="E17">
        <v>23</v>
      </c>
      <c r="F17" s="5">
        <f>(C17-C16)/(E17-E16)</f>
        <v>599.99999999999147</v>
      </c>
      <c r="J17" s="6">
        <f>F17* (1/5280) * (3600)</f>
        <v>409.09090909090327</v>
      </c>
    </row>
    <row r="18" spans="1:13" x14ac:dyDescent="0.2">
      <c r="B18" t="s">
        <v>7</v>
      </c>
      <c r="C18">
        <v>330</v>
      </c>
      <c r="E18">
        <v>23.3</v>
      </c>
      <c r="G18">
        <f>(C18-C17)/(E18-E17)</f>
        <v>899.99999999999784</v>
      </c>
      <c r="J18" s="6">
        <f>G18* (1/5280) * (3600)</f>
        <v>613.63636363636215</v>
      </c>
    </row>
    <row r="19" spans="1:13" x14ac:dyDescent="0.2">
      <c r="B19" t="s">
        <v>2</v>
      </c>
      <c r="C19">
        <v>660</v>
      </c>
      <c r="E19">
        <v>23.5</v>
      </c>
      <c r="H19">
        <f>(C18-C17)/(E18-E17)</f>
        <v>899.99999999999784</v>
      </c>
      <c r="J19" s="6">
        <f>H19* (1/5280) * (3600)</f>
        <v>613.63636363636215</v>
      </c>
      <c r="K19">
        <v>288.58</v>
      </c>
      <c r="L19">
        <v>240.89</v>
      </c>
      <c r="M19" t="s">
        <v>37</v>
      </c>
    </row>
    <row r="20" spans="1:13" x14ac:dyDescent="0.2">
      <c r="B20" t="s">
        <v>8</v>
      </c>
      <c r="C20">
        <v>1000</v>
      </c>
      <c r="E20">
        <v>24</v>
      </c>
      <c r="I20">
        <f>(C20-C19)/(E20-E19)</f>
        <v>680</v>
      </c>
      <c r="J20" s="6">
        <f>I20* (1/5280) * (3600)</f>
        <v>463.63636363636363</v>
      </c>
      <c r="K20">
        <v>328.46</v>
      </c>
      <c r="L20">
        <v>249.53</v>
      </c>
      <c r="M20" t="s">
        <v>35</v>
      </c>
    </row>
    <row r="22" spans="1:13" x14ac:dyDescent="0.2">
      <c r="A22" t="s">
        <v>11</v>
      </c>
      <c r="F22" t="s">
        <v>31</v>
      </c>
      <c r="G22" t="s">
        <v>32</v>
      </c>
      <c r="H22" t="s">
        <v>29</v>
      </c>
      <c r="I22" t="s">
        <v>30</v>
      </c>
      <c r="J22" t="s">
        <v>18</v>
      </c>
      <c r="K22" s="1" t="s">
        <v>38</v>
      </c>
      <c r="L22" s="1" t="s">
        <v>39</v>
      </c>
    </row>
    <row r="23" spans="1:13" x14ac:dyDescent="0.2">
      <c r="B23" t="s">
        <v>1</v>
      </c>
      <c r="D23" s="3" t="s">
        <v>36</v>
      </c>
      <c r="E23">
        <v>18.8</v>
      </c>
    </row>
    <row r="24" spans="1:13" x14ac:dyDescent="0.2">
      <c r="B24" t="s">
        <v>4</v>
      </c>
      <c r="D24" s="3" t="s">
        <v>36</v>
      </c>
      <c r="E24">
        <v>18.8</v>
      </c>
    </row>
    <row r="25" spans="1:13" x14ac:dyDescent="0.2">
      <c r="B25" t="s">
        <v>5</v>
      </c>
      <c r="C25">
        <v>0</v>
      </c>
      <c r="D25" s="3" t="s">
        <v>36</v>
      </c>
      <c r="E25">
        <v>18.8</v>
      </c>
    </row>
    <row r="26" spans="1:13" x14ac:dyDescent="0.2">
      <c r="B26" t="s">
        <v>6</v>
      </c>
      <c r="C26">
        <v>60</v>
      </c>
      <c r="E26">
        <v>18.899999999999999</v>
      </c>
      <c r="F26">
        <f>(C26-C25)/(E26-E25)</f>
        <v>600.00000000001273</v>
      </c>
      <c r="J26" s="6">
        <f>F26* (1/5280) * (3600)</f>
        <v>409.09090909091776</v>
      </c>
    </row>
    <row r="27" spans="1:13" x14ac:dyDescent="0.2">
      <c r="B27" t="s">
        <v>7</v>
      </c>
      <c r="C27">
        <v>330</v>
      </c>
      <c r="E27">
        <v>19.2</v>
      </c>
      <c r="G27">
        <f>(C27-C26)/(E27-E26)</f>
        <v>899.99999999999784</v>
      </c>
      <c r="J27" s="6">
        <f>G27* (1/5280) * (3600)</f>
        <v>613.63636363636215</v>
      </c>
    </row>
    <row r="28" spans="1:13" x14ac:dyDescent="0.2">
      <c r="B28" t="s">
        <v>2</v>
      </c>
      <c r="C28">
        <v>660</v>
      </c>
      <c r="E28">
        <v>19.5</v>
      </c>
      <c r="H28">
        <f>(C28-C27)/(E28-E27)</f>
        <v>1099.9999999999975</v>
      </c>
      <c r="J28" s="6">
        <f>H28* (1/5280) * (3600)</f>
        <v>749.99999999999829</v>
      </c>
      <c r="K28">
        <v>293.79000000000002</v>
      </c>
      <c r="L28">
        <v>287.66000000000003</v>
      </c>
      <c r="M28" t="s">
        <v>37</v>
      </c>
    </row>
    <row r="29" spans="1:13" x14ac:dyDescent="0.2">
      <c r="B29" t="s">
        <v>8</v>
      </c>
      <c r="C29">
        <v>1000</v>
      </c>
      <c r="E29">
        <v>20.100000000000001</v>
      </c>
      <c r="I29" s="6">
        <f>(C29-C28)/(E29-E28)</f>
        <v>566.66666666666538</v>
      </c>
      <c r="J29" s="6">
        <f>I29* (1/5280) * (3600)</f>
        <v>386.36363636363552</v>
      </c>
      <c r="K29">
        <v>331.2</v>
      </c>
      <c r="L29">
        <v>322.11</v>
      </c>
      <c r="M29" t="s">
        <v>35</v>
      </c>
    </row>
    <row r="31" spans="1:13" x14ac:dyDescent="0.2">
      <c r="A31" t="s">
        <v>12</v>
      </c>
      <c r="F31" t="s">
        <v>31</v>
      </c>
      <c r="G31" t="s">
        <v>32</v>
      </c>
      <c r="H31" t="s">
        <v>29</v>
      </c>
      <c r="I31" t="s">
        <v>30</v>
      </c>
      <c r="J31" t="s">
        <v>18</v>
      </c>
      <c r="K31" t="s">
        <v>41</v>
      </c>
      <c r="L31" t="s">
        <v>42</v>
      </c>
    </row>
    <row r="32" spans="1:13" x14ac:dyDescent="0.2">
      <c r="B32" t="s">
        <v>1</v>
      </c>
      <c r="D32" s="3" t="s">
        <v>40</v>
      </c>
      <c r="E32">
        <v>51.6</v>
      </c>
    </row>
    <row r="33" spans="1:13" x14ac:dyDescent="0.2">
      <c r="B33" t="s">
        <v>4</v>
      </c>
      <c r="E33">
        <v>51.5</v>
      </c>
    </row>
    <row r="34" spans="1:13" x14ac:dyDescent="0.2">
      <c r="B34" t="s">
        <v>5</v>
      </c>
      <c r="C34">
        <v>0</v>
      </c>
      <c r="E34">
        <v>51.6</v>
      </c>
    </row>
    <row r="35" spans="1:13" x14ac:dyDescent="0.2">
      <c r="B35" t="s">
        <v>6</v>
      </c>
      <c r="C35">
        <v>60</v>
      </c>
      <c r="E35">
        <v>51.7</v>
      </c>
      <c r="F35">
        <f>(C35-C34)/(E35-E34)</f>
        <v>599.99999999999147</v>
      </c>
      <c r="J35" s="6">
        <f>F35* (1/5280) * (3600)</f>
        <v>409.09090909090327</v>
      </c>
    </row>
    <row r="36" spans="1:13" x14ac:dyDescent="0.2">
      <c r="B36" t="s">
        <v>7</v>
      </c>
      <c r="C36">
        <v>330</v>
      </c>
      <c r="E36">
        <v>51.9</v>
      </c>
      <c r="G36">
        <f>(C36-C35)/(E36-E35)</f>
        <v>1350.0000000000289</v>
      </c>
      <c r="J36" s="6">
        <f>G36* (1/5280) * (3600)</f>
        <v>920.45454545456528</v>
      </c>
    </row>
    <row r="37" spans="1:13" x14ac:dyDescent="0.2">
      <c r="B37" t="s">
        <v>2</v>
      </c>
      <c r="C37">
        <v>660</v>
      </c>
      <c r="E37">
        <v>52.4</v>
      </c>
      <c r="H37">
        <f>(C37-C36)/(E37-E36)</f>
        <v>660</v>
      </c>
      <c r="J37" s="6">
        <f>H37* (1/5280) * (3600)</f>
        <v>450</v>
      </c>
      <c r="K37">
        <v>290.32</v>
      </c>
      <c r="L37">
        <v>290.94</v>
      </c>
      <c r="M37" t="s">
        <v>37</v>
      </c>
    </row>
    <row r="38" spans="1:13" x14ac:dyDescent="0.2">
      <c r="B38" t="s">
        <v>8</v>
      </c>
      <c r="C38">
        <v>1000</v>
      </c>
      <c r="E38">
        <v>52.5</v>
      </c>
      <c r="I38">
        <f>(C38-C37)/(E38-E37)</f>
        <v>3399.9999999999518</v>
      </c>
      <c r="J38" s="6">
        <f>I38* (1/5280) * (3600)</f>
        <v>2318.1818181817853</v>
      </c>
      <c r="K38">
        <v>325.92</v>
      </c>
      <c r="L38">
        <v>329.5</v>
      </c>
      <c r="M38" t="s">
        <v>35</v>
      </c>
    </row>
    <row r="40" spans="1:13" x14ac:dyDescent="0.2">
      <c r="A40" t="s">
        <v>13</v>
      </c>
    </row>
    <row r="41" spans="1:13" x14ac:dyDescent="0.2">
      <c r="B41" s="1" t="s">
        <v>1</v>
      </c>
      <c r="D41" s="3" t="s">
        <v>45</v>
      </c>
      <c r="E41">
        <v>48.2</v>
      </c>
      <c r="K41" t="s">
        <v>43</v>
      </c>
      <c r="L41" t="s">
        <v>44</v>
      </c>
    </row>
    <row r="42" spans="1:13" x14ac:dyDescent="0.2">
      <c r="B42" s="1" t="s">
        <v>4</v>
      </c>
      <c r="E42">
        <v>48.2</v>
      </c>
    </row>
    <row r="43" spans="1:13" x14ac:dyDescent="0.2">
      <c r="B43" s="1" t="s">
        <v>5</v>
      </c>
      <c r="C43">
        <v>0</v>
      </c>
      <c r="E43">
        <v>48.2</v>
      </c>
    </row>
    <row r="44" spans="1:13" x14ac:dyDescent="0.2">
      <c r="B44" s="1" t="s">
        <v>6</v>
      </c>
      <c r="C44">
        <v>60</v>
      </c>
      <c r="E44">
        <v>48.2</v>
      </c>
      <c r="F44" t="e">
        <f>(C44-C43)/(E44-E43)</f>
        <v>#DIV/0!</v>
      </c>
    </row>
    <row r="45" spans="1:13" x14ac:dyDescent="0.2">
      <c r="B45" s="1" t="s">
        <v>7</v>
      </c>
      <c r="C45">
        <v>330</v>
      </c>
      <c r="E45">
        <v>48.7</v>
      </c>
      <c r="G45">
        <f>(C45-C44)/(E45-E44)</f>
        <v>540</v>
      </c>
      <c r="J45" s="6">
        <f>G45*(1/5280)*(3600)</f>
        <v>368.18181818181819</v>
      </c>
    </row>
    <row r="46" spans="1:13" x14ac:dyDescent="0.2">
      <c r="B46" s="1" t="s">
        <v>2</v>
      </c>
      <c r="C46">
        <v>660</v>
      </c>
      <c r="E46">
        <v>48.7</v>
      </c>
      <c r="H46" t="e">
        <f>(C46-C45)/(E46-E45)</f>
        <v>#DIV/0!</v>
      </c>
      <c r="J46" s="6"/>
      <c r="K46">
        <v>283.73</v>
      </c>
      <c r="L46">
        <v>282.01</v>
      </c>
      <c r="M46" t="s">
        <v>37</v>
      </c>
    </row>
    <row r="47" spans="1:13" x14ac:dyDescent="0.2">
      <c r="B47" s="1" t="s">
        <v>8</v>
      </c>
      <c r="C47">
        <v>1000</v>
      </c>
      <c r="E47">
        <v>49.1</v>
      </c>
      <c r="I47">
        <f>(C47-C46)/(E47-E46)</f>
        <v>850.00000000000307</v>
      </c>
      <c r="J47" s="6">
        <f>I47*(1/5280)*(3600)</f>
        <v>579.54545454545666</v>
      </c>
      <c r="K47">
        <v>331.69</v>
      </c>
      <c r="L47">
        <v>328.46</v>
      </c>
      <c r="M47" t="s">
        <v>35</v>
      </c>
    </row>
    <row r="49" spans="1:12" x14ac:dyDescent="0.2">
      <c r="A49" t="s">
        <v>58</v>
      </c>
    </row>
    <row r="50" spans="1:12" x14ac:dyDescent="0.2">
      <c r="A50" t="s">
        <v>67</v>
      </c>
    </row>
    <row r="53" spans="1:12" ht="20" customHeight="1" thickBot="1" x14ac:dyDescent="0.3">
      <c r="A53" s="7" t="s">
        <v>68</v>
      </c>
      <c r="B53" s="8" t="s">
        <v>46</v>
      </c>
      <c r="C53" s="8" t="s">
        <v>53</v>
      </c>
      <c r="D53" s="9"/>
      <c r="E53" s="8" t="s">
        <v>47</v>
      </c>
      <c r="F53" s="14" t="s">
        <v>52</v>
      </c>
      <c r="G53" s="14"/>
      <c r="H53" s="14"/>
      <c r="I53" s="14"/>
      <c r="J53" s="11" t="s">
        <v>50</v>
      </c>
      <c r="K53" s="12" t="s">
        <v>49</v>
      </c>
      <c r="L53" s="12" t="s">
        <v>49</v>
      </c>
    </row>
    <row r="54" spans="1:12" ht="44" x14ac:dyDescent="0.2">
      <c r="A54" s="7"/>
      <c r="B54" s="8"/>
      <c r="C54" s="8"/>
      <c r="D54" s="10" t="s">
        <v>3</v>
      </c>
      <c r="E54" s="8"/>
      <c r="F54" s="13" t="s">
        <v>55</v>
      </c>
      <c r="G54" s="13" t="s">
        <v>54</v>
      </c>
      <c r="H54" s="13" t="s">
        <v>56</v>
      </c>
      <c r="I54" s="13" t="s">
        <v>57</v>
      </c>
      <c r="J54" s="11"/>
      <c r="K54" s="12"/>
      <c r="L54" s="12"/>
    </row>
    <row r="55" spans="1:12" ht="21" x14ac:dyDescent="0.25">
      <c r="A55" s="7"/>
      <c r="B55" s="15" t="s">
        <v>1</v>
      </c>
      <c r="C55" s="22">
        <v>0</v>
      </c>
      <c r="D55" s="23" t="s">
        <v>14</v>
      </c>
      <c r="E55" s="22">
        <v>51.2</v>
      </c>
      <c r="F55" s="22"/>
      <c r="G55" s="22"/>
      <c r="H55" s="22"/>
      <c r="I55" s="22"/>
      <c r="J55" s="24"/>
      <c r="K55" s="28" t="s">
        <v>59</v>
      </c>
      <c r="L55" s="28" t="s">
        <v>38</v>
      </c>
    </row>
    <row r="56" spans="1:12" ht="21" x14ac:dyDescent="0.25">
      <c r="A56" s="7"/>
      <c r="B56" s="16" t="s">
        <v>4</v>
      </c>
      <c r="C56" s="22">
        <v>0</v>
      </c>
      <c r="D56" s="23" t="s">
        <v>19</v>
      </c>
      <c r="E56" s="22">
        <v>51.2</v>
      </c>
      <c r="F56" s="22"/>
      <c r="G56" s="22"/>
      <c r="H56" s="22"/>
      <c r="I56" s="22"/>
      <c r="J56" s="24"/>
      <c r="K56" s="28"/>
      <c r="L56" s="28"/>
    </row>
    <row r="57" spans="1:12" ht="21" x14ac:dyDescent="0.25">
      <c r="A57" s="7"/>
      <c r="B57" s="17" t="s">
        <v>5</v>
      </c>
      <c r="C57" s="22">
        <v>-24</v>
      </c>
      <c r="D57" s="23" t="s">
        <v>14</v>
      </c>
      <c r="E57" s="22">
        <v>51.2</v>
      </c>
      <c r="F57" s="22"/>
      <c r="G57" s="22"/>
      <c r="H57" s="22"/>
      <c r="I57" s="22"/>
      <c r="J57" s="24"/>
      <c r="K57" s="28"/>
      <c r="L57" s="28"/>
    </row>
    <row r="58" spans="1:12" ht="21" x14ac:dyDescent="0.25">
      <c r="A58" s="7"/>
      <c r="B58" s="18" t="s">
        <v>6</v>
      </c>
      <c r="C58" s="22">
        <v>60</v>
      </c>
      <c r="D58" s="23" t="s">
        <v>15</v>
      </c>
      <c r="E58" s="22">
        <v>51.8</v>
      </c>
      <c r="F58" s="25">
        <f>(C58-C57)/(E58-E57)</f>
        <v>140.00000000000134</v>
      </c>
      <c r="G58" s="26"/>
      <c r="H58" s="26"/>
      <c r="I58" s="26"/>
      <c r="J58" s="27">
        <f>F58* (1/5280) * (3600)</f>
        <v>95.454545454546363</v>
      </c>
      <c r="K58" s="28"/>
      <c r="L58" s="28"/>
    </row>
    <row r="59" spans="1:12" ht="21" x14ac:dyDescent="0.25">
      <c r="A59" s="7"/>
      <c r="B59" s="21" t="s">
        <v>7</v>
      </c>
      <c r="C59" s="22">
        <v>330</v>
      </c>
      <c r="D59" s="23" t="s">
        <v>24</v>
      </c>
      <c r="E59" s="22">
        <v>52</v>
      </c>
      <c r="F59" s="26"/>
      <c r="G59" s="26">
        <f>(C59-C58)/(E59-E58)</f>
        <v>1349.9999999999809</v>
      </c>
      <c r="H59" s="26"/>
      <c r="I59" s="26"/>
      <c r="J59" s="27">
        <f>G59* (1/5280) * (3600)</f>
        <v>920.45454545453242</v>
      </c>
      <c r="K59" s="28"/>
      <c r="L59" s="28"/>
    </row>
    <row r="60" spans="1:12" ht="21" x14ac:dyDescent="0.25">
      <c r="A60" s="7"/>
      <c r="B60" s="19" t="s">
        <v>2</v>
      </c>
      <c r="C60" s="22">
        <v>660</v>
      </c>
      <c r="D60" s="23" t="s">
        <v>25</v>
      </c>
      <c r="E60" s="22">
        <v>52.5</v>
      </c>
      <c r="F60" s="26"/>
      <c r="G60" s="26"/>
      <c r="H60" s="26">
        <f>(C60-C59)/(E60-E59)</f>
        <v>660</v>
      </c>
      <c r="I60" s="26"/>
      <c r="J60" s="27">
        <f>H60* (1/5280) * (3600)</f>
        <v>450</v>
      </c>
      <c r="K60" s="28">
        <v>274.05</v>
      </c>
      <c r="L60" s="28">
        <v>289.38</v>
      </c>
    </row>
    <row r="61" spans="1:12" ht="21" x14ac:dyDescent="0.25">
      <c r="A61" s="7"/>
      <c r="B61" s="20" t="s">
        <v>8</v>
      </c>
      <c r="C61" s="22">
        <v>1000</v>
      </c>
      <c r="D61" s="23" t="s">
        <v>26</v>
      </c>
      <c r="E61" s="22">
        <v>53.4</v>
      </c>
      <c r="F61" s="26"/>
      <c r="G61" s="26"/>
      <c r="H61" s="26"/>
      <c r="I61" s="29">
        <f>(C61-C60)/(E61-E60)</f>
        <v>377.7777777777784</v>
      </c>
      <c r="J61" s="27">
        <f>I61* (1/5280) * (3600)</f>
        <v>257.57575757575802</v>
      </c>
      <c r="K61" s="28">
        <v>312.35000000000002</v>
      </c>
      <c r="L61" s="28">
        <v>323.5</v>
      </c>
    </row>
    <row r="66" spans="1:12" x14ac:dyDescent="0.2">
      <c r="A66" t="s">
        <v>60</v>
      </c>
    </row>
    <row r="67" spans="1:12" x14ac:dyDescent="0.2">
      <c r="A67" t="s">
        <v>66</v>
      </c>
    </row>
    <row r="69" spans="1:12" ht="20" thickBot="1" x14ac:dyDescent="0.3">
      <c r="A69" s="7" t="s">
        <v>69</v>
      </c>
      <c r="B69" s="8" t="s">
        <v>46</v>
      </c>
      <c r="C69" s="8" t="s">
        <v>53</v>
      </c>
      <c r="D69" s="9"/>
      <c r="E69" s="8" t="s">
        <v>47</v>
      </c>
      <c r="F69" s="14" t="s">
        <v>52</v>
      </c>
      <c r="G69" s="14"/>
      <c r="H69" s="14"/>
      <c r="I69" s="14"/>
      <c r="J69" s="11" t="s">
        <v>50</v>
      </c>
      <c r="K69" s="12" t="s">
        <v>49</v>
      </c>
      <c r="L69" s="12" t="s">
        <v>49</v>
      </c>
    </row>
    <row r="70" spans="1:12" ht="44" x14ac:dyDescent="0.2">
      <c r="A70" s="7"/>
      <c r="B70" s="8"/>
      <c r="C70" s="8"/>
      <c r="D70" s="10" t="s">
        <v>3</v>
      </c>
      <c r="E70" s="8"/>
      <c r="F70" s="13" t="s">
        <v>55</v>
      </c>
      <c r="G70" s="13" t="s">
        <v>54</v>
      </c>
      <c r="H70" s="13" t="s">
        <v>56</v>
      </c>
      <c r="I70" s="13" t="s">
        <v>57</v>
      </c>
      <c r="J70" s="11"/>
      <c r="K70" s="12"/>
      <c r="L70" s="12"/>
    </row>
    <row r="71" spans="1:12" ht="21" x14ac:dyDescent="0.25">
      <c r="A71" s="7"/>
      <c r="B71" s="15" t="s">
        <v>1</v>
      </c>
      <c r="C71" s="22">
        <v>0</v>
      </c>
      <c r="D71" s="23" t="s">
        <v>14</v>
      </c>
      <c r="E71" s="22">
        <v>35.700000000000003</v>
      </c>
      <c r="F71" s="22"/>
      <c r="G71" s="22"/>
      <c r="H71" s="22"/>
      <c r="I71" s="22"/>
      <c r="J71" s="24"/>
      <c r="K71" s="28" t="s">
        <v>39</v>
      </c>
      <c r="L71" s="28" t="s">
        <v>33</v>
      </c>
    </row>
    <row r="72" spans="1:12" ht="21" x14ac:dyDescent="0.25">
      <c r="A72" s="7"/>
      <c r="B72" s="16" t="s">
        <v>4</v>
      </c>
      <c r="C72" s="22">
        <v>0</v>
      </c>
      <c r="D72" s="23" t="s">
        <v>19</v>
      </c>
      <c r="E72" s="22">
        <v>35.700000000000003</v>
      </c>
      <c r="F72" s="22"/>
      <c r="G72" s="22"/>
      <c r="H72" s="22"/>
      <c r="I72" s="22"/>
      <c r="J72" s="24"/>
      <c r="K72" s="28"/>
      <c r="L72" s="28"/>
    </row>
    <row r="73" spans="1:12" ht="21" x14ac:dyDescent="0.25">
      <c r="A73" s="7"/>
      <c r="B73" s="17" t="s">
        <v>5</v>
      </c>
      <c r="C73" s="22">
        <v>-24</v>
      </c>
      <c r="D73" s="23" t="s">
        <v>14</v>
      </c>
      <c r="E73" s="22">
        <v>35.700000000000003</v>
      </c>
      <c r="F73" s="22"/>
      <c r="G73" s="22"/>
      <c r="H73" s="22"/>
      <c r="I73" s="22"/>
      <c r="J73" s="24"/>
      <c r="K73" s="28"/>
      <c r="L73" s="28"/>
    </row>
    <row r="74" spans="1:12" ht="21" x14ac:dyDescent="0.25">
      <c r="A74" s="7"/>
      <c r="B74" s="18" t="s">
        <v>6</v>
      </c>
      <c r="C74" s="22">
        <v>60</v>
      </c>
      <c r="D74" s="23" t="s">
        <v>15</v>
      </c>
      <c r="E74" s="22">
        <v>35.799999999999997</v>
      </c>
      <c r="F74" s="25">
        <f>(C74-C73)/(E74-E73)</f>
        <v>840.00000000004775</v>
      </c>
      <c r="G74" s="26"/>
      <c r="H74" s="26"/>
      <c r="I74" s="26"/>
      <c r="J74" s="27">
        <f>F74* (1/5280) * (3600)</f>
        <v>572.72727272730526</v>
      </c>
      <c r="K74" s="28"/>
      <c r="L74" s="28"/>
    </row>
    <row r="75" spans="1:12" ht="21" x14ac:dyDescent="0.25">
      <c r="A75" s="7"/>
      <c r="B75" s="21" t="s">
        <v>7</v>
      </c>
      <c r="C75" s="22">
        <v>330</v>
      </c>
      <c r="D75" s="23" t="s">
        <v>24</v>
      </c>
      <c r="E75" s="22">
        <v>36.1</v>
      </c>
      <c r="F75" s="26"/>
      <c r="G75" s="26">
        <f>(C75-C74)/(E75-E74)</f>
        <v>899.99999999998727</v>
      </c>
      <c r="H75" s="26"/>
      <c r="I75" s="26"/>
      <c r="J75" s="27">
        <f>G75* (1/5280) * (3600)</f>
        <v>613.63636363635499</v>
      </c>
      <c r="K75" s="28"/>
      <c r="L75" s="28"/>
    </row>
    <row r="76" spans="1:12" ht="21" x14ac:dyDescent="0.25">
      <c r="A76" s="7"/>
      <c r="B76" s="19" t="s">
        <v>2</v>
      </c>
      <c r="C76" s="22">
        <v>660</v>
      </c>
      <c r="D76" s="23" t="s">
        <v>25</v>
      </c>
      <c r="E76" s="22">
        <v>36.299999999999997</v>
      </c>
      <c r="F76" s="26"/>
      <c r="G76" s="26"/>
      <c r="H76" s="26">
        <f>(C76-C75)/(E76-E75)</f>
        <v>1650.0000000000352</v>
      </c>
      <c r="I76" s="26"/>
      <c r="J76" s="27">
        <f>H76* (1/5280) * (3600)</f>
        <v>1125.0000000000239</v>
      </c>
      <c r="K76" s="28">
        <v>287.72000000000003</v>
      </c>
      <c r="L76" s="28">
        <v>288.14999999999998</v>
      </c>
    </row>
    <row r="77" spans="1:12" ht="21" x14ac:dyDescent="0.25">
      <c r="A77" s="7"/>
      <c r="B77" s="20" t="s">
        <v>8</v>
      </c>
      <c r="C77" s="22">
        <v>1000</v>
      </c>
      <c r="D77" s="23" t="s">
        <v>26</v>
      </c>
      <c r="E77" s="22">
        <v>37.1</v>
      </c>
      <c r="F77" s="26"/>
      <c r="G77" s="26"/>
      <c r="H77" s="26"/>
      <c r="I77" s="26">
        <f>(C77-C76)/(E77-E76)</f>
        <v>424.99999999999773</v>
      </c>
      <c r="J77" s="27">
        <f>I77* (1/5280) * (3600)</f>
        <v>289.77272727272572</v>
      </c>
      <c r="K77" s="28">
        <v>325.06</v>
      </c>
      <c r="L77" s="28">
        <v>323.35000000000002</v>
      </c>
    </row>
    <row r="79" spans="1:12" x14ac:dyDescent="0.2">
      <c r="A79" t="s">
        <v>61</v>
      </c>
    </row>
    <row r="80" spans="1:12" x14ac:dyDescent="0.2">
      <c r="A80" t="s">
        <v>65</v>
      </c>
    </row>
    <row r="81" spans="1:12" ht="20" thickBot="1" x14ac:dyDescent="0.3">
      <c r="A81" s="7" t="s">
        <v>70</v>
      </c>
      <c r="B81" s="8" t="s">
        <v>46</v>
      </c>
      <c r="C81" s="8" t="s">
        <v>53</v>
      </c>
      <c r="D81" s="9"/>
      <c r="E81" s="8" t="s">
        <v>47</v>
      </c>
      <c r="F81" s="14" t="s">
        <v>52</v>
      </c>
      <c r="G81" s="14"/>
      <c r="H81" s="14"/>
      <c r="I81" s="14"/>
      <c r="J81" s="11" t="s">
        <v>50</v>
      </c>
      <c r="K81" s="12" t="s">
        <v>49</v>
      </c>
      <c r="L81" s="12" t="s">
        <v>49</v>
      </c>
    </row>
    <row r="82" spans="1:12" ht="44" x14ac:dyDescent="0.2">
      <c r="A82" s="7"/>
      <c r="B82" s="8"/>
      <c r="C82" s="8"/>
      <c r="D82" s="10" t="s">
        <v>3</v>
      </c>
      <c r="E82" s="8"/>
      <c r="F82" s="13" t="s">
        <v>55</v>
      </c>
      <c r="G82" s="13" t="s">
        <v>54</v>
      </c>
      <c r="H82" s="13" t="s">
        <v>56</v>
      </c>
      <c r="I82" s="13" t="s">
        <v>57</v>
      </c>
      <c r="J82" s="11"/>
      <c r="K82" s="12"/>
      <c r="L82" s="12"/>
    </row>
    <row r="83" spans="1:12" ht="21" x14ac:dyDescent="0.25">
      <c r="A83" s="7"/>
      <c r="B83" s="15" t="s">
        <v>1</v>
      </c>
      <c r="C83" s="22">
        <v>0</v>
      </c>
      <c r="D83" s="23" t="s">
        <v>14</v>
      </c>
      <c r="E83" s="22">
        <v>35.700000000000003</v>
      </c>
      <c r="F83" s="22"/>
      <c r="G83" s="22"/>
      <c r="H83" s="22"/>
      <c r="I83" s="22"/>
      <c r="J83" s="24"/>
      <c r="K83" s="28" t="s">
        <v>34</v>
      </c>
      <c r="L83" s="28" t="s">
        <v>62</v>
      </c>
    </row>
    <row r="84" spans="1:12" ht="21" x14ac:dyDescent="0.25">
      <c r="A84" s="7"/>
      <c r="B84" s="16" t="s">
        <v>4</v>
      </c>
      <c r="C84" s="22">
        <v>0</v>
      </c>
      <c r="D84" s="23" t="s">
        <v>19</v>
      </c>
      <c r="E84" s="22">
        <v>35.700000000000003</v>
      </c>
      <c r="F84" s="22"/>
      <c r="G84" s="22"/>
      <c r="H84" s="22"/>
      <c r="I84" s="22"/>
      <c r="J84" s="24"/>
      <c r="K84" s="28"/>
      <c r="L84" s="28"/>
    </row>
    <row r="85" spans="1:12" ht="21" x14ac:dyDescent="0.25">
      <c r="A85" s="7"/>
      <c r="B85" s="17" t="s">
        <v>5</v>
      </c>
      <c r="C85" s="22">
        <v>-24</v>
      </c>
      <c r="D85" s="23" t="s">
        <v>14</v>
      </c>
      <c r="E85" s="22">
        <v>35.700000000000003</v>
      </c>
      <c r="F85" s="22"/>
      <c r="G85" s="22"/>
      <c r="H85" s="22"/>
      <c r="I85" s="22"/>
      <c r="J85" s="24"/>
      <c r="K85" s="28"/>
      <c r="L85" s="28"/>
    </row>
    <row r="86" spans="1:12" ht="21" x14ac:dyDescent="0.25">
      <c r="A86" s="7"/>
      <c r="B86" s="18" t="s">
        <v>6</v>
      </c>
      <c r="C86" s="22">
        <v>60</v>
      </c>
      <c r="D86" s="23" t="s">
        <v>15</v>
      </c>
      <c r="E86" s="22">
        <v>35.799999999999997</v>
      </c>
      <c r="F86" s="25">
        <f>(C86-C85)/(E86-E85)</f>
        <v>840.00000000004775</v>
      </c>
      <c r="G86" s="26"/>
      <c r="H86" s="26"/>
      <c r="I86" s="26"/>
      <c r="J86" s="27">
        <f>F86* (1/5280) * (3600)</f>
        <v>572.72727272730526</v>
      </c>
      <c r="K86" s="28"/>
      <c r="L86" s="28"/>
    </row>
    <row r="87" spans="1:12" ht="21" x14ac:dyDescent="0.25">
      <c r="A87" s="7"/>
      <c r="B87" s="21" t="s">
        <v>7</v>
      </c>
      <c r="C87" s="22">
        <v>330</v>
      </c>
      <c r="D87" s="23" t="s">
        <v>24</v>
      </c>
      <c r="E87" s="22">
        <v>36.1</v>
      </c>
      <c r="F87" s="26"/>
      <c r="G87" s="26">
        <f>(C87-C86)/(E87-E86)</f>
        <v>899.99999999998727</v>
      </c>
      <c r="H87" s="26"/>
      <c r="I87" s="26"/>
      <c r="J87" s="27">
        <f>G87* (1/5280) * (3600)</f>
        <v>613.63636363635499</v>
      </c>
      <c r="K87" s="28"/>
      <c r="L87" s="28"/>
    </row>
    <row r="88" spans="1:12" ht="21" x14ac:dyDescent="0.25">
      <c r="A88" s="7"/>
      <c r="B88" s="19" t="s">
        <v>2</v>
      </c>
      <c r="C88" s="22">
        <v>660</v>
      </c>
      <c r="D88" s="23" t="s">
        <v>25</v>
      </c>
      <c r="E88" s="22">
        <v>36.299999999999997</v>
      </c>
      <c r="F88" s="26"/>
      <c r="G88" s="26"/>
      <c r="H88" s="26">
        <f>(C88-C87)/(E88-E87)</f>
        <v>1650.0000000000352</v>
      </c>
      <c r="I88" s="26"/>
      <c r="J88" s="27">
        <f>H88* (1/5280) * (3600)</f>
        <v>1125.0000000000239</v>
      </c>
      <c r="K88" s="28">
        <v>278.45999999999998</v>
      </c>
      <c r="L88" s="28">
        <v>203.43</v>
      </c>
    </row>
    <row r="89" spans="1:12" ht="21" x14ac:dyDescent="0.25">
      <c r="A89" s="7"/>
      <c r="B89" s="20" t="s">
        <v>8</v>
      </c>
      <c r="C89" s="22">
        <v>1000</v>
      </c>
      <c r="D89" s="23" t="s">
        <v>26</v>
      </c>
      <c r="E89" s="22">
        <v>37.1</v>
      </c>
      <c r="F89" s="26"/>
      <c r="G89" s="26"/>
      <c r="H89" s="26"/>
      <c r="I89" s="26">
        <f>(C89-C88)/(E89-E88)</f>
        <v>424.99999999999773</v>
      </c>
      <c r="J89" s="27">
        <f>I89* (1/5280) * (3600)</f>
        <v>289.77272727272572</v>
      </c>
      <c r="K89" s="28">
        <v>317.72000000000003</v>
      </c>
      <c r="L89" s="28">
        <v>183.94</v>
      </c>
    </row>
    <row r="91" spans="1:12" x14ac:dyDescent="0.2">
      <c r="A91" t="s">
        <v>63</v>
      </c>
    </row>
    <row r="92" spans="1:12" x14ac:dyDescent="0.2">
      <c r="A92" t="s">
        <v>64</v>
      </c>
    </row>
    <row r="93" spans="1:12" ht="20" thickBot="1" x14ac:dyDescent="0.3">
      <c r="A93" s="7" t="s">
        <v>71</v>
      </c>
      <c r="B93" s="8" t="s">
        <v>46</v>
      </c>
      <c r="C93" s="8" t="s">
        <v>53</v>
      </c>
      <c r="D93" s="9"/>
      <c r="E93" s="8" t="s">
        <v>47</v>
      </c>
      <c r="F93" s="14" t="s">
        <v>52</v>
      </c>
      <c r="G93" s="14"/>
      <c r="H93" s="14"/>
      <c r="I93" s="14"/>
      <c r="J93" s="11" t="s">
        <v>50</v>
      </c>
      <c r="K93" s="12" t="s">
        <v>49</v>
      </c>
      <c r="L93" s="12" t="s">
        <v>49</v>
      </c>
    </row>
    <row r="94" spans="1:12" ht="44" x14ac:dyDescent="0.2">
      <c r="A94" s="7"/>
      <c r="B94" s="8"/>
      <c r="C94" s="8"/>
      <c r="D94" s="10" t="s">
        <v>3</v>
      </c>
      <c r="E94" s="8"/>
      <c r="F94" s="13" t="s">
        <v>55</v>
      </c>
      <c r="G94" s="13" t="s">
        <v>54</v>
      </c>
      <c r="H94" s="13" t="s">
        <v>56</v>
      </c>
      <c r="I94" s="13" t="s">
        <v>57</v>
      </c>
      <c r="J94" s="11"/>
      <c r="K94" s="12"/>
      <c r="L94" s="12"/>
    </row>
    <row r="95" spans="1:12" ht="21" x14ac:dyDescent="0.25">
      <c r="A95" s="7"/>
      <c r="B95" s="15" t="s">
        <v>1</v>
      </c>
      <c r="C95" s="22">
        <v>0</v>
      </c>
      <c r="D95" s="23" t="s">
        <v>14</v>
      </c>
      <c r="E95" s="22">
        <v>15.5</v>
      </c>
      <c r="F95" s="22"/>
      <c r="G95" s="22"/>
      <c r="H95" s="22"/>
      <c r="I95" s="22"/>
      <c r="J95" s="24"/>
      <c r="K95" s="28" t="s">
        <v>34</v>
      </c>
      <c r="L95" s="28" t="s">
        <v>62</v>
      </c>
    </row>
    <row r="96" spans="1:12" ht="21" x14ac:dyDescent="0.25">
      <c r="A96" s="7"/>
      <c r="B96" s="16" t="s">
        <v>4</v>
      </c>
      <c r="C96" s="22">
        <v>0</v>
      </c>
      <c r="D96" s="23" t="s">
        <v>19</v>
      </c>
      <c r="E96" s="22">
        <v>15.4</v>
      </c>
      <c r="F96" s="22"/>
      <c r="G96" s="22"/>
      <c r="H96" s="22"/>
      <c r="I96" s="22"/>
      <c r="J96" s="24"/>
      <c r="K96" s="28"/>
      <c r="L96" s="28"/>
    </row>
    <row r="97" spans="1:12" ht="21" x14ac:dyDescent="0.25">
      <c r="A97" s="7"/>
      <c r="B97" s="17" t="s">
        <v>5</v>
      </c>
      <c r="C97" s="22">
        <v>-24</v>
      </c>
      <c r="D97" s="23" t="s">
        <v>14</v>
      </c>
      <c r="E97" s="22">
        <v>15.4</v>
      </c>
      <c r="F97" s="22"/>
      <c r="G97" s="22"/>
      <c r="H97" s="22"/>
      <c r="I97" s="22"/>
      <c r="J97" s="24"/>
      <c r="K97" s="28"/>
      <c r="L97" s="28"/>
    </row>
    <row r="98" spans="1:12" ht="21" x14ac:dyDescent="0.25">
      <c r="A98" s="7"/>
      <c r="B98" s="18" t="s">
        <v>6</v>
      </c>
      <c r="C98" s="22">
        <v>60</v>
      </c>
      <c r="D98" s="23" t="s">
        <v>15</v>
      </c>
      <c r="E98" s="22">
        <v>15.5</v>
      </c>
      <c r="F98" s="25">
        <f>(C98-C97)/(E98-E97)</f>
        <v>840.00000000000296</v>
      </c>
      <c r="G98" s="26"/>
      <c r="H98" s="26"/>
      <c r="I98" s="26"/>
      <c r="J98" s="27">
        <f>F98* (1/5280) * (3600)</f>
        <v>572.72727272727468</v>
      </c>
      <c r="K98" s="28"/>
      <c r="L98" s="28"/>
    </row>
    <row r="99" spans="1:12" ht="21" x14ac:dyDescent="0.25">
      <c r="A99" s="7"/>
      <c r="B99" s="21" t="s">
        <v>7</v>
      </c>
      <c r="C99" s="22">
        <v>330</v>
      </c>
      <c r="D99" s="23" t="s">
        <v>24</v>
      </c>
      <c r="E99" s="22">
        <v>15.9</v>
      </c>
      <c r="F99" s="26"/>
      <c r="G99" s="26">
        <f>(C99-C98)/(E99-E98)</f>
        <v>674.99999999999943</v>
      </c>
      <c r="H99" s="26"/>
      <c r="I99" s="26"/>
      <c r="J99" s="27">
        <f>G99* (1/5280) * (3600)</f>
        <v>460.22727272727229</v>
      </c>
      <c r="K99" s="28"/>
      <c r="L99" s="28"/>
    </row>
    <row r="100" spans="1:12" ht="21" x14ac:dyDescent="0.25">
      <c r="A100" s="7"/>
      <c r="B100" s="19" t="s">
        <v>2</v>
      </c>
      <c r="C100" s="22">
        <v>660</v>
      </c>
      <c r="D100" s="23" t="s">
        <v>25</v>
      </c>
      <c r="E100" s="22">
        <v>16.2</v>
      </c>
      <c r="F100" s="26"/>
      <c r="G100" s="26"/>
      <c r="H100" s="26">
        <f>(C100-C99)/(E100-E99)</f>
        <v>1100.0000000000039</v>
      </c>
      <c r="I100" s="26"/>
      <c r="J100" s="27">
        <f>H100* (1/5280) * (3600)</f>
        <v>750.00000000000261</v>
      </c>
      <c r="K100" s="28">
        <v>278.45999999999998</v>
      </c>
      <c r="L100" s="28">
        <v>203.43</v>
      </c>
    </row>
    <row r="101" spans="1:12" ht="21" x14ac:dyDescent="0.25">
      <c r="A101" s="7"/>
      <c r="B101" s="20" t="s">
        <v>8</v>
      </c>
      <c r="C101" s="22">
        <v>1000</v>
      </c>
      <c r="D101" s="23" t="s">
        <v>26</v>
      </c>
      <c r="E101" s="22">
        <v>18.100000000000001</v>
      </c>
      <c r="F101" s="26"/>
      <c r="G101" s="26"/>
      <c r="H101" s="26"/>
      <c r="I101" s="26">
        <f>(C101-C100)/(E101-E100)</f>
        <v>178.94736842105243</v>
      </c>
      <c r="J101" s="27">
        <f>I101* (1/5280) * (3600)</f>
        <v>122.0095693779903</v>
      </c>
      <c r="K101" s="28">
        <v>317.72000000000003</v>
      </c>
      <c r="L101" s="28">
        <v>183.94</v>
      </c>
    </row>
  </sheetData>
  <mergeCells count="40">
    <mergeCell ref="K93:K94"/>
    <mergeCell ref="L93:L94"/>
    <mergeCell ref="A93:A101"/>
    <mergeCell ref="B93:B94"/>
    <mergeCell ref="C93:C94"/>
    <mergeCell ref="E93:E94"/>
    <mergeCell ref="F93:I93"/>
    <mergeCell ref="J93:J94"/>
    <mergeCell ref="K69:K70"/>
    <mergeCell ref="L69:L70"/>
    <mergeCell ref="A81:A89"/>
    <mergeCell ref="B81:B82"/>
    <mergeCell ref="C81:C82"/>
    <mergeCell ref="E81:E82"/>
    <mergeCell ref="F81:I81"/>
    <mergeCell ref="J81:J82"/>
    <mergeCell ref="K81:K82"/>
    <mergeCell ref="L81:L82"/>
    <mergeCell ref="A69:A77"/>
    <mergeCell ref="B69:B70"/>
    <mergeCell ref="C69:C70"/>
    <mergeCell ref="E69:E70"/>
    <mergeCell ref="F69:I69"/>
    <mergeCell ref="J69:J70"/>
    <mergeCell ref="L53:L54"/>
    <mergeCell ref="A53:A61"/>
    <mergeCell ref="B53:B54"/>
    <mergeCell ref="C53:C54"/>
    <mergeCell ref="E53:E54"/>
    <mergeCell ref="F53:I53"/>
    <mergeCell ref="J53:J54"/>
    <mergeCell ref="K53:K54"/>
    <mergeCell ref="J3:J4"/>
    <mergeCell ref="K3:K4"/>
    <mergeCell ref="L3:L4"/>
    <mergeCell ref="F3:I3"/>
    <mergeCell ref="A3:A11"/>
    <mergeCell ref="B3:B4"/>
    <mergeCell ref="C3:C4"/>
    <mergeCell ref="E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656B-A301-0A47-90FC-D89C4FEEFF4C}">
  <dimension ref="A1:M96"/>
  <sheetViews>
    <sheetView tabSelected="1" topLeftCell="A66" workbookViewId="0">
      <selection activeCell="C74" sqref="C74"/>
    </sheetView>
  </sheetViews>
  <sheetFormatPr baseColWidth="10" defaultRowHeight="16" x14ac:dyDescent="0.2"/>
  <cols>
    <col min="4" max="4" width="0" hidden="1" customWidth="1"/>
    <col min="5" max="5" width="12.83203125" customWidth="1"/>
    <col min="10" max="10" width="12.6640625" style="6" bestFit="1" customWidth="1"/>
    <col min="11" max="11" width="12.83203125" bestFit="1" customWidth="1"/>
    <col min="12" max="12" width="14.6640625" bestFit="1" customWidth="1"/>
  </cols>
  <sheetData>
    <row r="1" spans="1:12" x14ac:dyDescent="0.2">
      <c r="A1" s="2" t="s">
        <v>10</v>
      </c>
    </row>
    <row r="2" spans="1:12" x14ac:dyDescent="0.2">
      <c r="A2" t="s">
        <v>0</v>
      </c>
      <c r="K2" t="s">
        <v>22</v>
      </c>
      <c r="L2" t="s">
        <v>23</v>
      </c>
    </row>
    <row r="3" spans="1:12" x14ac:dyDescent="0.2">
      <c r="C3" t="s">
        <v>16</v>
      </c>
      <c r="D3" t="s">
        <v>3</v>
      </c>
      <c r="E3" t="s">
        <v>17</v>
      </c>
      <c r="F3" t="s">
        <v>31</v>
      </c>
      <c r="G3" t="s">
        <v>32</v>
      </c>
      <c r="H3" t="s">
        <v>29</v>
      </c>
      <c r="I3" t="s">
        <v>30</v>
      </c>
      <c r="J3" s="6" t="s">
        <v>18</v>
      </c>
      <c r="K3" t="s">
        <v>20</v>
      </c>
      <c r="L3" t="s">
        <v>21</v>
      </c>
    </row>
    <row r="4" spans="1:12" x14ac:dyDescent="0.2">
      <c r="B4" t="s">
        <v>1</v>
      </c>
      <c r="D4" s="3" t="s">
        <v>14</v>
      </c>
      <c r="E4">
        <v>35.700000000000003</v>
      </c>
    </row>
    <row r="5" spans="1:12" x14ac:dyDescent="0.2">
      <c r="B5" t="s">
        <v>4</v>
      </c>
      <c r="D5" s="3"/>
      <c r="E5">
        <v>35.700000000000003</v>
      </c>
    </row>
    <row r="6" spans="1:12" x14ac:dyDescent="0.2">
      <c r="B6" t="s">
        <v>5</v>
      </c>
      <c r="C6">
        <v>0</v>
      </c>
      <c r="D6" s="3"/>
      <c r="E6">
        <v>35.700000000000003</v>
      </c>
    </row>
    <row r="7" spans="1:12" x14ac:dyDescent="0.2">
      <c r="B7" t="s">
        <v>6</v>
      </c>
      <c r="C7">
        <v>60</v>
      </c>
      <c r="D7" s="3"/>
      <c r="E7">
        <v>35.799999999999997</v>
      </c>
      <c r="F7" s="5">
        <f>(C7-C6)/(E7-E6)</f>
        <v>600.00000000003411</v>
      </c>
      <c r="J7" s="6">
        <f>F7* (1/5280) * (3600)</f>
        <v>409.09090909093237</v>
      </c>
    </row>
    <row r="8" spans="1:12" x14ac:dyDescent="0.2">
      <c r="B8" t="s">
        <v>7</v>
      </c>
      <c r="C8">
        <v>330</v>
      </c>
      <c r="D8" s="3"/>
      <c r="E8">
        <v>36</v>
      </c>
      <c r="G8">
        <f>(C8-C7)/(E8-E7)</f>
        <v>1349.9999999999809</v>
      </c>
      <c r="J8" s="6">
        <f>G8* (1/5280) * (3600)</f>
        <v>920.45454545453242</v>
      </c>
    </row>
    <row r="9" spans="1:12" x14ac:dyDescent="0.2">
      <c r="B9" t="s">
        <v>2</v>
      </c>
      <c r="C9">
        <v>660</v>
      </c>
      <c r="D9" s="3"/>
      <c r="E9">
        <v>36.4</v>
      </c>
      <c r="H9">
        <f>(C9-C8)/(E9-E8)</f>
        <v>825.00000000000296</v>
      </c>
      <c r="J9" s="6">
        <f>H9* (1/5280) * (3600)</f>
        <v>562.50000000000205</v>
      </c>
      <c r="K9">
        <v>88.61</v>
      </c>
      <c r="L9">
        <v>289.14</v>
      </c>
    </row>
    <row r="10" spans="1:12" x14ac:dyDescent="0.2">
      <c r="B10" t="s">
        <v>8</v>
      </c>
      <c r="C10">
        <v>1000</v>
      </c>
      <c r="D10" s="3"/>
      <c r="E10">
        <v>37</v>
      </c>
      <c r="I10" s="6">
        <f>(C10-C9)/(E10-E9)</f>
        <v>566.66666666666538</v>
      </c>
      <c r="J10" s="6">
        <f>I10* (1/5280) * (3600)</f>
        <v>386.36363636363552</v>
      </c>
      <c r="K10">
        <v>91.99</v>
      </c>
      <c r="L10">
        <v>328.7</v>
      </c>
    </row>
    <row r="12" spans="1:12" x14ac:dyDescent="0.2">
      <c r="A12" t="s">
        <v>9</v>
      </c>
      <c r="F12" t="s">
        <v>31</v>
      </c>
      <c r="G12" t="s">
        <v>32</v>
      </c>
      <c r="H12" t="s">
        <v>29</v>
      </c>
      <c r="I12" t="s">
        <v>30</v>
      </c>
      <c r="J12" s="6" t="s">
        <v>18</v>
      </c>
      <c r="K12" t="s">
        <v>33</v>
      </c>
      <c r="L12" t="s">
        <v>34</v>
      </c>
    </row>
    <row r="13" spans="1:12" x14ac:dyDescent="0.2">
      <c r="B13" t="s">
        <v>1</v>
      </c>
      <c r="D13" s="4" t="s">
        <v>28</v>
      </c>
      <c r="E13">
        <v>22.9</v>
      </c>
    </row>
    <row r="14" spans="1:12" x14ac:dyDescent="0.2">
      <c r="B14" t="s">
        <v>4</v>
      </c>
      <c r="E14">
        <v>22.9</v>
      </c>
    </row>
    <row r="15" spans="1:12" x14ac:dyDescent="0.2">
      <c r="B15" t="s">
        <v>5</v>
      </c>
      <c r="C15">
        <v>0</v>
      </c>
      <c r="D15" s="4" t="s">
        <v>28</v>
      </c>
      <c r="E15">
        <v>22.9</v>
      </c>
    </row>
    <row r="16" spans="1:12" x14ac:dyDescent="0.2">
      <c r="B16" t="s">
        <v>6</v>
      </c>
      <c r="C16">
        <v>60</v>
      </c>
      <c r="D16" s="3" t="s">
        <v>27</v>
      </c>
      <c r="E16">
        <v>23</v>
      </c>
      <c r="F16" s="5">
        <f>(C16-C15)/(E16-E15)</f>
        <v>599.99999999999147</v>
      </c>
      <c r="J16" s="6">
        <f>F16* (1/5280) * (3600)</f>
        <v>409.09090909090327</v>
      </c>
    </row>
    <row r="17" spans="1:13" x14ac:dyDescent="0.2">
      <c r="B17" t="s">
        <v>7</v>
      </c>
      <c r="C17">
        <v>330</v>
      </c>
      <c r="E17">
        <v>23.3</v>
      </c>
      <c r="G17">
        <f>(C17-C16)/(E17-E16)</f>
        <v>899.99999999999784</v>
      </c>
      <c r="J17" s="6">
        <f>G17* (1/5280) * (3600)</f>
        <v>613.63636363636215</v>
      </c>
    </row>
    <row r="18" spans="1:13" x14ac:dyDescent="0.2">
      <c r="B18" t="s">
        <v>2</v>
      </c>
      <c r="C18">
        <v>660</v>
      </c>
      <c r="E18">
        <v>23.5</v>
      </c>
      <c r="H18">
        <f>(C17-C16)/(E17-E16)</f>
        <v>899.99999999999784</v>
      </c>
      <c r="J18" s="6">
        <f>H18* (1/5280) * (3600)</f>
        <v>613.63636363636215</v>
      </c>
      <c r="K18">
        <v>288.58</v>
      </c>
      <c r="L18">
        <v>240.89</v>
      </c>
      <c r="M18" t="s">
        <v>37</v>
      </c>
    </row>
    <row r="19" spans="1:13" x14ac:dyDescent="0.2">
      <c r="B19" t="s">
        <v>8</v>
      </c>
      <c r="C19">
        <v>1000</v>
      </c>
      <c r="E19">
        <v>24.2</v>
      </c>
      <c r="I19" s="6">
        <f>(C19-C18)/(E19-E18)</f>
        <v>485.71428571428623</v>
      </c>
      <c r="J19" s="6">
        <f>I19* (1/5280) * (3600)</f>
        <v>331.16883116883156</v>
      </c>
      <c r="K19">
        <v>328.46</v>
      </c>
      <c r="L19">
        <v>249.53</v>
      </c>
      <c r="M19" t="s">
        <v>35</v>
      </c>
    </row>
    <row r="21" spans="1:13" x14ac:dyDescent="0.2">
      <c r="A21" t="s">
        <v>11</v>
      </c>
      <c r="F21" t="s">
        <v>31</v>
      </c>
      <c r="G21" t="s">
        <v>32</v>
      </c>
      <c r="H21" t="s">
        <v>29</v>
      </c>
      <c r="I21" t="s">
        <v>30</v>
      </c>
      <c r="J21" s="6" t="s">
        <v>18</v>
      </c>
      <c r="K21" s="1" t="s">
        <v>38</v>
      </c>
      <c r="L21" s="1" t="s">
        <v>39</v>
      </c>
    </row>
    <row r="22" spans="1:13" x14ac:dyDescent="0.2">
      <c r="B22" t="s">
        <v>1</v>
      </c>
      <c r="D22" s="3" t="s">
        <v>36</v>
      </c>
      <c r="E22">
        <v>18.8</v>
      </c>
    </row>
    <row r="23" spans="1:13" x14ac:dyDescent="0.2">
      <c r="B23" t="s">
        <v>4</v>
      </c>
      <c r="D23" s="3" t="s">
        <v>36</v>
      </c>
      <c r="E23">
        <v>18.8</v>
      </c>
    </row>
    <row r="24" spans="1:13" x14ac:dyDescent="0.2">
      <c r="B24" t="s">
        <v>5</v>
      </c>
      <c r="C24">
        <v>0</v>
      </c>
      <c r="D24" s="3" t="s">
        <v>36</v>
      </c>
      <c r="E24">
        <v>18.8</v>
      </c>
    </row>
    <row r="25" spans="1:13" x14ac:dyDescent="0.2">
      <c r="B25" t="s">
        <v>6</v>
      </c>
      <c r="C25">
        <v>60</v>
      </c>
      <c r="E25">
        <v>18.899999999999999</v>
      </c>
      <c r="F25">
        <f>(C25-C24)/(E25-E24)</f>
        <v>600.00000000001273</v>
      </c>
      <c r="J25" s="6">
        <f>F25* (1/5280) * (3600)</f>
        <v>409.09090909091776</v>
      </c>
    </row>
    <row r="26" spans="1:13" x14ac:dyDescent="0.2">
      <c r="B26" t="s">
        <v>7</v>
      </c>
      <c r="C26">
        <v>330</v>
      </c>
      <c r="E26">
        <v>19.3</v>
      </c>
      <c r="G26">
        <f>(C26-C25)/(E26-E25)</f>
        <v>674.99999999999636</v>
      </c>
      <c r="J26" s="6">
        <f>G26* (1/5280) * (3600)</f>
        <v>460.22727272727025</v>
      </c>
    </row>
    <row r="27" spans="1:13" x14ac:dyDescent="0.2">
      <c r="B27" t="s">
        <v>2</v>
      </c>
      <c r="C27">
        <v>660</v>
      </c>
      <c r="E27">
        <v>19.5</v>
      </c>
      <c r="H27">
        <f>(C27-C26)/(E27-E26)</f>
        <v>1650.0000000000059</v>
      </c>
      <c r="J27" s="6">
        <f>H27* (1/5280) * (3600)</f>
        <v>1125.0000000000041</v>
      </c>
      <c r="K27">
        <v>293.79000000000002</v>
      </c>
      <c r="L27">
        <v>287.66000000000003</v>
      </c>
      <c r="M27" t="s">
        <v>37</v>
      </c>
    </row>
    <row r="28" spans="1:13" x14ac:dyDescent="0.2">
      <c r="B28" t="s">
        <v>8</v>
      </c>
      <c r="C28">
        <v>1000</v>
      </c>
      <c r="E28">
        <v>19.8</v>
      </c>
      <c r="I28" s="6">
        <f>(C28-C27)/(E28-E27)</f>
        <v>1133.3333333333308</v>
      </c>
      <c r="J28" s="6">
        <f>I28* (1/5280) * (3600)</f>
        <v>772.72727272727104</v>
      </c>
      <c r="K28">
        <v>331.2</v>
      </c>
      <c r="L28">
        <v>322.11</v>
      </c>
      <c r="M28" t="s">
        <v>35</v>
      </c>
    </row>
    <row r="30" spans="1:13" x14ac:dyDescent="0.2">
      <c r="A30" t="s">
        <v>12</v>
      </c>
      <c r="F30" t="s">
        <v>31</v>
      </c>
      <c r="G30" t="s">
        <v>32</v>
      </c>
      <c r="H30" t="s">
        <v>29</v>
      </c>
      <c r="I30" t="s">
        <v>30</v>
      </c>
      <c r="J30" s="6" t="s">
        <v>18</v>
      </c>
      <c r="K30" t="s">
        <v>41</v>
      </c>
      <c r="L30" t="s">
        <v>42</v>
      </c>
    </row>
    <row r="31" spans="1:13" x14ac:dyDescent="0.2">
      <c r="B31" t="s">
        <v>1</v>
      </c>
      <c r="D31" s="3" t="s">
        <v>40</v>
      </c>
      <c r="E31">
        <v>51.6</v>
      </c>
    </row>
    <row r="32" spans="1:13" x14ac:dyDescent="0.2">
      <c r="B32" t="s">
        <v>4</v>
      </c>
      <c r="E32">
        <v>51.5</v>
      </c>
    </row>
    <row r="33" spans="1:13" x14ac:dyDescent="0.2">
      <c r="B33" t="s">
        <v>5</v>
      </c>
      <c r="C33">
        <v>0</v>
      </c>
      <c r="E33">
        <v>51.5</v>
      </c>
    </row>
    <row r="34" spans="1:13" x14ac:dyDescent="0.2">
      <c r="B34" t="s">
        <v>6</v>
      </c>
      <c r="C34">
        <v>60</v>
      </c>
      <c r="E34">
        <v>51.6</v>
      </c>
      <c r="F34">
        <f>(C34-C33)/(E34-E33)</f>
        <v>599.99999999999147</v>
      </c>
      <c r="J34" s="6">
        <f>F34* (1/5280) * (3600)</f>
        <v>409.09090909090327</v>
      </c>
    </row>
    <row r="35" spans="1:13" x14ac:dyDescent="0.2">
      <c r="B35" t="s">
        <v>7</v>
      </c>
      <c r="C35">
        <v>330</v>
      </c>
      <c r="E35">
        <v>51.9</v>
      </c>
      <c r="G35">
        <f>(C35-C34)/(E35-E34)</f>
        <v>900.00000000000853</v>
      </c>
      <c r="J35" s="6">
        <f>G35* (1/5280) * (3600)</f>
        <v>613.63636363636954</v>
      </c>
    </row>
    <row r="36" spans="1:13" x14ac:dyDescent="0.2">
      <c r="B36" t="s">
        <v>2</v>
      </c>
      <c r="C36">
        <v>660</v>
      </c>
      <c r="E36">
        <v>52.4</v>
      </c>
      <c r="H36">
        <f>(C36-C35)/(E36-E35)</f>
        <v>660</v>
      </c>
      <c r="J36" s="6">
        <f>H36* (1/5280) * (3600)</f>
        <v>450</v>
      </c>
      <c r="K36">
        <v>290.32</v>
      </c>
      <c r="L36">
        <v>290.94</v>
      </c>
      <c r="M36" t="s">
        <v>37</v>
      </c>
    </row>
    <row r="37" spans="1:13" x14ac:dyDescent="0.2">
      <c r="B37" t="s">
        <v>8</v>
      </c>
      <c r="C37">
        <v>1000</v>
      </c>
      <c r="E37">
        <v>52.7</v>
      </c>
      <c r="I37" s="6">
        <f>(C37-C36)/(E37-E36)</f>
        <v>1133.3333333333171</v>
      </c>
      <c r="J37" s="6">
        <f>I37* (1/5280) * (3600)</f>
        <v>772.72727272726172</v>
      </c>
      <c r="K37">
        <v>325.92</v>
      </c>
      <c r="L37">
        <v>329.5</v>
      </c>
      <c r="M37" t="s">
        <v>35</v>
      </c>
    </row>
    <row r="39" spans="1:13" x14ac:dyDescent="0.2">
      <c r="A39" t="s">
        <v>13</v>
      </c>
    </row>
    <row r="40" spans="1:13" x14ac:dyDescent="0.2">
      <c r="B40" s="1" t="s">
        <v>1</v>
      </c>
      <c r="D40" s="3" t="s">
        <v>45</v>
      </c>
      <c r="E40">
        <v>48.2</v>
      </c>
      <c r="K40" t="s">
        <v>43</v>
      </c>
      <c r="L40" t="s">
        <v>44</v>
      </c>
    </row>
    <row r="41" spans="1:13" x14ac:dyDescent="0.2">
      <c r="B41" s="1" t="s">
        <v>4</v>
      </c>
      <c r="E41">
        <v>48.1</v>
      </c>
    </row>
    <row r="42" spans="1:13" x14ac:dyDescent="0.2">
      <c r="B42" s="1" t="s">
        <v>5</v>
      </c>
      <c r="C42">
        <v>0</v>
      </c>
      <c r="E42">
        <v>48.2</v>
      </c>
    </row>
    <row r="43" spans="1:13" x14ac:dyDescent="0.2">
      <c r="B43" s="1" t="s">
        <v>6</v>
      </c>
      <c r="C43">
        <v>60</v>
      </c>
      <c r="E43">
        <v>48.2</v>
      </c>
      <c r="F43" t="e">
        <f>(C43-C42)/(E43-E42)</f>
        <v>#DIV/0!</v>
      </c>
    </row>
    <row r="44" spans="1:13" x14ac:dyDescent="0.2">
      <c r="B44" s="1" t="s">
        <v>7</v>
      </c>
      <c r="C44">
        <v>330</v>
      </c>
      <c r="E44">
        <v>48.6</v>
      </c>
      <c r="G44">
        <f>(C44-C43)/(E44-E43)</f>
        <v>675.00000000000239</v>
      </c>
      <c r="J44" s="6">
        <f>G44*(1/5280)*(3600)</f>
        <v>460.22727272727434</v>
      </c>
    </row>
    <row r="45" spans="1:13" x14ac:dyDescent="0.2">
      <c r="B45" s="1" t="s">
        <v>2</v>
      </c>
      <c r="C45">
        <v>660</v>
      </c>
      <c r="E45">
        <v>48.7</v>
      </c>
      <c r="H45">
        <f>(C45-C44)/(E45-E44)</f>
        <v>3299.9999999999532</v>
      </c>
      <c r="K45">
        <v>283.73</v>
      </c>
      <c r="L45">
        <v>282.01</v>
      </c>
      <c r="M45" t="s">
        <v>37</v>
      </c>
    </row>
    <row r="46" spans="1:13" x14ac:dyDescent="0.2">
      <c r="B46" s="1" t="s">
        <v>8</v>
      </c>
      <c r="C46">
        <v>1000</v>
      </c>
      <c r="E46">
        <v>49.1</v>
      </c>
      <c r="I46">
        <f>(C46-C45)/(E46-E45)</f>
        <v>850.00000000000307</v>
      </c>
      <c r="J46" s="6">
        <f>I46*(1/5280)*(3600)</f>
        <v>579.54545454545666</v>
      </c>
      <c r="K46">
        <v>331.69</v>
      </c>
      <c r="L46">
        <v>328.46</v>
      </c>
      <c r="M46" t="s">
        <v>35</v>
      </c>
    </row>
    <row r="48" spans="1:13" ht="20" thickBot="1" x14ac:dyDescent="0.3">
      <c r="A48" s="7" t="s">
        <v>68</v>
      </c>
      <c r="B48" s="8" t="s">
        <v>46</v>
      </c>
      <c r="C48" s="8" t="s">
        <v>53</v>
      </c>
      <c r="D48" s="9"/>
      <c r="E48" s="8" t="s">
        <v>47</v>
      </c>
      <c r="F48" s="14" t="s">
        <v>52</v>
      </c>
      <c r="G48" s="14"/>
      <c r="H48" s="14"/>
      <c r="I48" s="14"/>
      <c r="J48" s="11" t="s">
        <v>50</v>
      </c>
      <c r="K48" s="12" t="s">
        <v>49</v>
      </c>
      <c r="L48" s="12" t="s">
        <v>49</v>
      </c>
    </row>
    <row r="49" spans="1:12" ht="44" x14ac:dyDescent="0.2">
      <c r="A49" s="7"/>
      <c r="B49" s="8"/>
      <c r="C49" s="8"/>
      <c r="D49" s="10" t="s">
        <v>3</v>
      </c>
      <c r="E49" s="8"/>
      <c r="F49" s="13" t="s">
        <v>55</v>
      </c>
      <c r="G49" s="13" t="s">
        <v>54</v>
      </c>
      <c r="H49" s="13" t="s">
        <v>56</v>
      </c>
      <c r="I49" s="13" t="s">
        <v>57</v>
      </c>
      <c r="J49" s="11"/>
      <c r="K49" s="12"/>
      <c r="L49" s="12"/>
    </row>
    <row r="50" spans="1:12" ht="21" x14ac:dyDescent="0.25">
      <c r="A50" s="7"/>
      <c r="B50" s="15" t="s">
        <v>1</v>
      </c>
      <c r="C50" s="22">
        <v>0</v>
      </c>
      <c r="D50" s="23" t="s">
        <v>14</v>
      </c>
      <c r="E50" s="22">
        <v>51.2</v>
      </c>
      <c r="F50" s="22"/>
      <c r="G50" s="22"/>
      <c r="H50" s="22"/>
      <c r="I50" s="22"/>
      <c r="J50" s="24"/>
      <c r="K50" s="28" t="s">
        <v>59</v>
      </c>
      <c r="L50" s="28" t="s">
        <v>38</v>
      </c>
    </row>
    <row r="51" spans="1:12" ht="21" x14ac:dyDescent="0.25">
      <c r="A51" s="7"/>
      <c r="B51" s="16" t="s">
        <v>4</v>
      </c>
      <c r="C51" s="22">
        <v>0</v>
      </c>
      <c r="D51" s="23" t="s">
        <v>19</v>
      </c>
      <c r="E51" s="22">
        <v>51.2</v>
      </c>
      <c r="F51" s="22"/>
      <c r="G51" s="22"/>
      <c r="H51" s="22"/>
      <c r="I51" s="22"/>
      <c r="J51" s="24"/>
      <c r="K51" s="28"/>
      <c r="L51" s="28"/>
    </row>
    <row r="52" spans="1:12" ht="21" x14ac:dyDescent="0.25">
      <c r="A52" s="7"/>
      <c r="B52" s="17" t="s">
        <v>5</v>
      </c>
      <c r="C52" s="22">
        <v>-24</v>
      </c>
      <c r="D52" s="23" t="s">
        <v>14</v>
      </c>
      <c r="E52" s="22">
        <v>51.1</v>
      </c>
      <c r="F52" s="22"/>
      <c r="G52" s="22"/>
      <c r="H52" s="22"/>
      <c r="I52" s="22"/>
      <c r="J52" s="24"/>
      <c r="K52" s="28"/>
      <c r="L52" s="28"/>
    </row>
    <row r="53" spans="1:12" ht="21" x14ac:dyDescent="0.25">
      <c r="A53" s="7"/>
      <c r="B53" s="18" t="s">
        <v>6</v>
      </c>
      <c r="C53" s="22">
        <v>60</v>
      </c>
      <c r="D53" s="23" t="s">
        <v>15</v>
      </c>
      <c r="E53" s="22">
        <v>51.4</v>
      </c>
      <c r="F53" s="25">
        <f>(C53-C52)/(E53-E52)</f>
        <v>280.00000000000267</v>
      </c>
      <c r="G53" s="26"/>
      <c r="H53" s="26"/>
      <c r="I53" s="26"/>
      <c r="J53" s="27">
        <f>F53* (1/5280) * (3600)</f>
        <v>190.90909090909273</v>
      </c>
      <c r="K53" s="28"/>
      <c r="L53" s="28"/>
    </row>
    <row r="54" spans="1:12" ht="21" x14ac:dyDescent="0.25">
      <c r="A54" s="7"/>
      <c r="B54" s="21" t="s">
        <v>7</v>
      </c>
      <c r="C54" s="22">
        <v>330</v>
      </c>
      <c r="D54" s="23" t="s">
        <v>24</v>
      </c>
      <c r="E54" s="22">
        <v>52</v>
      </c>
      <c r="F54" s="26"/>
      <c r="G54" s="26">
        <f>(C54-C53)/(E54-E53)</f>
        <v>449.99999999999892</v>
      </c>
      <c r="H54" s="26"/>
      <c r="I54" s="26"/>
      <c r="J54" s="27">
        <f>G54* (1/5280) * (3600)</f>
        <v>306.81818181818107</v>
      </c>
      <c r="K54" s="28"/>
      <c r="L54" s="28"/>
    </row>
    <row r="55" spans="1:12" ht="21" x14ac:dyDescent="0.25">
      <c r="A55" s="7"/>
      <c r="B55" s="19" t="s">
        <v>2</v>
      </c>
      <c r="C55" s="22">
        <v>660</v>
      </c>
      <c r="D55" s="23" t="s">
        <v>25</v>
      </c>
      <c r="E55" s="22">
        <v>52.5</v>
      </c>
      <c r="F55" s="26"/>
      <c r="G55" s="26"/>
      <c r="H55" s="26">
        <f>(C55-C54)/(E55-E54)</f>
        <v>660</v>
      </c>
      <c r="I55" s="26"/>
      <c r="J55" s="27">
        <f>H55* (1/5280) * (3600)</f>
        <v>450</v>
      </c>
      <c r="K55" s="28">
        <v>274.05</v>
      </c>
      <c r="L55" s="28">
        <v>289.38</v>
      </c>
    </row>
    <row r="56" spans="1:12" ht="21" x14ac:dyDescent="0.25">
      <c r="A56" s="7"/>
      <c r="B56" s="20" t="s">
        <v>8</v>
      </c>
      <c r="C56" s="22">
        <v>1000</v>
      </c>
      <c r="D56" s="23" t="s">
        <v>26</v>
      </c>
      <c r="E56" s="22">
        <v>53.5</v>
      </c>
      <c r="F56" s="26"/>
      <c r="G56" s="26"/>
      <c r="H56" s="26"/>
      <c r="I56" s="29">
        <f>(C56-C55)/(E56-E55)</f>
        <v>340</v>
      </c>
      <c r="J56" s="27">
        <f>I56* (1/5280) * (3600)</f>
        <v>231.81818181818181</v>
      </c>
      <c r="K56" s="28">
        <v>312.35000000000002</v>
      </c>
      <c r="L56" s="28">
        <v>323.5</v>
      </c>
    </row>
    <row r="57" spans="1:12" x14ac:dyDescent="0.2">
      <c r="J57"/>
    </row>
    <row r="58" spans="1:12" x14ac:dyDescent="0.2">
      <c r="J58"/>
    </row>
    <row r="59" spans="1:12" x14ac:dyDescent="0.2">
      <c r="J59"/>
    </row>
    <row r="60" spans="1:12" x14ac:dyDescent="0.2">
      <c r="J60"/>
    </row>
    <row r="61" spans="1:12" x14ac:dyDescent="0.2">
      <c r="A61" t="s">
        <v>60</v>
      </c>
      <c r="J61"/>
    </row>
    <row r="62" spans="1:12" x14ac:dyDescent="0.2">
      <c r="A62" t="s">
        <v>66</v>
      </c>
      <c r="J62"/>
    </row>
    <row r="63" spans="1:12" x14ac:dyDescent="0.2">
      <c r="J63"/>
    </row>
    <row r="64" spans="1:12" ht="20" thickBot="1" x14ac:dyDescent="0.3">
      <c r="A64" s="7" t="s">
        <v>69</v>
      </c>
      <c r="B64" s="8" t="s">
        <v>46</v>
      </c>
      <c r="C64" s="8" t="s">
        <v>53</v>
      </c>
      <c r="D64" s="9"/>
      <c r="E64" s="8" t="s">
        <v>47</v>
      </c>
      <c r="F64" s="14" t="s">
        <v>52</v>
      </c>
      <c r="G64" s="14"/>
      <c r="H64" s="14"/>
      <c r="I64" s="14"/>
      <c r="J64" s="11" t="s">
        <v>50</v>
      </c>
      <c r="K64" s="12" t="s">
        <v>49</v>
      </c>
      <c r="L64" s="12" t="s">
        <v>49</v>
      </c>
    </row>
    <row r="65" spans="1:12" ht="44" x14ac:dyDescent="0.2">
      <c r="A65" s="7"/>
      <c r="B65" s="8"/>
      <c r="C65" s="8"/>
      <c r="D65" s="10" t="s">
        <v>3</v>
      </c>
      <c r="E65" s="8"/>
      <c r="F65" s="13" t="s">
        <v>55</v>
      </c>
      <c r="G65" s="13" t="s">
        <v>54</v>
      </c>
      <c r="H65" s="13" t="s">
        <v>56</v>
      </c>
      <c r="I65" s="13" t="s">
        <v>57</v>
      </c>
      <c r="J65" s="11"/>
      <c r="K65" s="12"/>
      <c r="L65" s="12"/>
    </row>
    <row r="66" spans="1:12" ht="21" x14ac:dyDescent="0.25">
      <c r="A66" s="7"/>
      <c r="B66" s="15" t="s">
        <v>1</v>
      </c>
      <c r="C66" s="22">
        <v>0</v>
      </c>
      <c r="D66" s="23" t="s">
        <v>14</v>
      </c>
      <c r="E66" s="22">
        <v>35.700000000000003</v>
      </c>
      <c r="F66" s="22"/>
      <c r="G66" s="22"/>
      <c r="H66" s="22"/>
      <c r="I66" s="22"/>
      <c r="J66" s="24"/>
      <c r="K66" s="28" t="s">
        <v>39</v>
      </c>
      <c r="L66" s="28" t="s">
        <v>33</v>
      </c>
    </row>
    <row r="67" spans="1:12" ht="21" x14ac:dyDescent="0.25">
      <c r="A67" s="7"/>
      <c r="B67" s="16" t="s">
        <v>4</v>
      </c>
      <c r="C67" s="22">
        <v>0</v>
      </c>
      <c r="D67" s="23" t="s">
        <v>19</v>
      </c>
      <c r="E67" s="22">
        <v>35.700000000000003</v>
      </c>
      <c r="F67" s="22"/>
      <c r="G67" s="22"/>
      <c r="H67" s="22"/>
      <c r="I67" s="22"/>
      <c r="J67" s="24"/>
      <c r="K67" s="28"/>
      <c r="L67" s="28"/>
    </row>
    <row r="68" spans="1:12" ht="21" x14ac:dyDescent="0.25">
      <c r="A68" s="7"/>
      <c r="B68" s="17" t="s">
        <v>5</v>
      </c>
      <c r="C68" s="22">
        <v>-24</v>
      </c>
      <c r="D68" s="23" t="s">
        <v>14</v>
      </c>
      <c r="E68" s="22">
        <v>35.700000000000003</v>
      </c>
      <c r="F68" s="22"/>
      <c r="G68" s="22"/>
      <c r="H68" s="22"/>
      <c r="I68" s="22"/>
      <c r="J68" s="24"/>
      <c r="K68" s="28"/>
      <c r="L68" s="28"/>
    </row>
    <row r="69" spans="1:12" ht="21" x14ac:dyDescent="0.25">
      <c r="A69" s="7"/>
      <c r="B69" s="18" t="s">
        <v>6</v>
      </c>
      <c r="C69" s="22">
        <v>60</v>
      </c>
      <c r="D69" s="23" t="s">
        <v>15</v>
      </c>
      <c r="E69" s="22">
        <v>35.799999999999997</v>
      </c>
      <c r="F69" s="25">
        <f>(C69-C68)/(E69-E68)</f>
        <v>840.00000000004775</v>
      </c>
      <c r="G69" s="26"/>
      <c r="H69" s="26"/>
      <c r="I69" s="26"/>
      <c r="J69" s="27">
        <f>F69* (1/5280) * (3600)</f>
        <v>572.72727272730526</v>
      </c>
      <c r="K69" s="28"/>
      <c r="L69" s="28"/>
    </row>
    <row r="70" spans="1:12" ht="21" x14ac:dyDescent="0.25">
      <c r="A70" s="7"/>
      <c r="B70" s="21" t="s">
        <v>7</v>
      </c>
      <c r="C70" s="22">
        <v>330</v>
      </c>
      <c r="D70" s="23" t="s">
        <v>24</v>
      </c>
      <c r="E70" s="22">
        <v>36.1</v>
      </c>
      <c r="F70" s="26"/>
      <c r="G70" s="26">
        <f>(C70-C69)/(E70-E69)</f>
        <v>899.99999999998727</v>
      </c>
      <c r="H70" s="26"/>
      <c r="I70" s="26"/>
      <c r="J70" s="27">
        <f>G70* (1/5280) * (3600)</f>
        <v>613.63636363635499</v>
      </c>
      <c r="K70" s="28"/>
      <c r="L70" s="28"/>
    </row>
    <row r="71" spans="1:12" ht="21" x14ac:dyDescent="0.25">
      <c r="A71" s="7"/>
      <c r="B71" s="19" t="s">
        <v>2</v>
      </c>
      <c r="C71" s="22">
        <v>660</v>
      </c>
      <c r="D71" s="23" t="s">
        <v>25</v>
      </c>
      <c r="E71" s="22">
        <v>36.299999999999997</v>
      </c>
      <c r="F71" s="26"/>
      <c r="G71" s="26"/>
      <c r="H71" s="26">
        <f>(C71-C70)/(E71-E70)</f>
        <v>1650.0000000000352</v>
      </c>
      <c r="I71" s="26"/>
      <c r="J71" s="27">
        <f>H71* (1/5280) * (3600)</f>
        <v>1125.0000000000239</v>
      </c>
      <c r="K71" s="28">
        <v>287.72000000000003</v>
      </c>
      <c r="L71" s="28">
        <v>288.14999999999998</v>
      </c>
    </row>
    <row r="72" spans="1:12" ht="21" x14ac:dyDescent="0.25">
      <c r="A72" s="7"/>
      <c r="B72" s="20" t="s">
        <v>8</v>
      </c>
      <c r="C72" s="22">
        <v>1000</v>
      </c>
      <c r="D72" s="23" t="s">
        <v>26</v>
      </c>
      <c r="E72" s="22">
        <v>37</v>
      </c>
      <c r="F72" s="26"/>
      <c r="G72" s="26"/>
      <c r="H72" s="26"/>
      <c r="I72" s="29">
        <f>(C72-C71)/(E72-E71)</f>
        <v>485.71428571428373</v>
      </c>
      <c r="J72" s="27">
        <f>I72* (1/5280) * (3600)</f>
        <v>331.1688311688298</v>
      </c>
      <c r="K72" s="28">
        <v>325.06</v>
      </c>
      <c r="L72" s="28">
        <v>323.35000000000002</v>
      </c>
    </row>
    <row r="73" spans="1:12" x14ac:dyDescent="0.2">
      <c r="J73"/>
    </row>
    <row r="74" spans="1:12" x14ac:dyDescent="0.2">
      <c r="A74" t="s">
        <v>61</v>
      </c>
      <c r="J74"/>
    </row>
    <row r="75" spans="1:12" x14ac:dyDescent="0.2">
      <c r="A75" t="s">
        <v>65</v>
      </c>
      <c r="J75"/>
    </row>
    <row r="76" spans="1:12" ht="20" thickBot="1" x14ac:dyDescent="0.3">
      <c r="A76" s="7" t="s">
        <v>70</v>
      </c>
      <c r="B76" s="8" t="s">
        <v>46</v>
      </c>
      <c r="C76" s="8" t="s">
        <v>53</v>
      </c>
      <c r="D76" s="9"/>
      <c r="E76" s="8" t="s">
        <v>47</v>
      </c>
      <c r="F76" s="14" t="s">
        <v>52</v>
      </c>
      <c r="G76" s="14"/>
      <c r="H76" s="14"/>
      <c r="I76" s="14"/>
      <c r="J76" s="11" t="s">
        <v>50</v>
      </c>
      <c r="K76" s="12" t="s">
        <v>49</v>
      </c>
      <c r="L76" s="12" t="s">
        <v>49</v>
      </c>
    </row>
    <row r="77" spans="1:12" ht="44" x14ac:dyDescent="0.2">
      <c r="A77" s="7"/>
      <c r="B77" s="8"/>
      <c r="C77" s="8"/>
      <c r="D77" s="10" t="s">
        <v>3</v>
      </c>
      <c r="E77" s="8"/>
      <c r="F77" s="13" t="s">
        <v>55</v>
      </c>
      <c r="G77" s="13" t="s">
        <v>54</v>
      </c>
      <c r="H77" s="13" t="s">
        <v>56</v>
      </c>
      <c r="I77" s="13" t="s">
        <v>57</v>
      </c>
      <c r="J77" s="11"/>
      <c r="K77" s="12"/>
      <c r="L77" s="12"/>
    </row>
    <row r="78" spans="1:12" ht="21" x14ac:dyDescent="0.25">
      <c r="A78" s="7"/>
      <c r="B78" s="15" t="s">
        <v>1</v>
      </c>
      <c r="C78" s="22">
        <v>0</v>
      </c>
      <c r="D78" s="23" t="s">
        <v>14</v>
      </c>
      <c r="E78" s="22">
        <v>15.4</v>
      </c>
      <c r="F78" s="22"/>
      <c r="G78" s="22"/>
      <c r="H78" s="22"/>
      <c r="I78" s="22"/>
      <c r="J78" s="24"/>
      <c r="K78" s="28" t="s">
        <v>34</v>
      </c>
      <c r="L78" s="28" t="s">
        <v>62</v>
      </c>
    </row>
    <row r="79" spans="1:12" ht="21" x14ac:dyDescent="0.25">
      <c r="A79" s="7"/>
      <c r="B79" s="16" t="s">
        <v>4</v>
      </c>
      <c r="C79" s="22">
        <v>0</v>
      </c>
      <c r="D79" s="23" t="s">
        <v>19</v>
      </c>
      <c r="E79" s="22">
        <v>15.4</v>
      </c>
      <c r="F79" s="22"/>
      <c r="G79" s="22"/>
      <c r="H79" s="22"/>
      <c r="I79" s="22"/>
      <c r="J79" s="24"/>
      <c r="K79" s="28"/>
      <c r="L79" s="28"/>
    </row>
    <row r="80" spans="1:12" ht="21" x14ac:dyDescent="0.25">
      <c r="A80" s="7"/>
      <c r="B80" s="17" t="s">
        <v>5</v>
      </c>
      <c r="C80" s="22">
        <v>-24</v>
      </c>
      <c r="D80" s="23" t="s">
        <v>14</v>
      </c>
      <c r="E80" s="22">
        <v>15.4</v>
      </c>
      <c r="F80" s="22"/>
      <c r="G80" s="22"/>
      <c r="H80" s="22"/>
      <c r="I80" s="22"/>
      <c r="J80" s="24"/>
      <c r="K80" s="28"/>
      <c r="L80" s="28"/>
    </row>
    <row r="81" spans="1:12" ht="21" x14ac:dyDescent="0.25">
      <c r="A81" s="7"/>
      <c r="B81" s="18" t="s">
        <v>6</v>
      </c>
      <c r="C81" s="22">
        <v>60</v>
      </c>
      <c r="D81" s="23" t="s">
        <v>15</v>
      </c>
      <c r="E81" s="22">
        <v>15.5</v>
      </c>
      <c r="F81" s="25">
        <f>(C81-C80)/(E81-E80)</f>
        <v>840.00000000000296</v>
      </c>
      <c r="G81" s="26"/>
      <c r="H81" s="26"/>
      <c r="I81" s="26"/>
      <c r="J81" s="27">
        <f>F81* (1/5280) * (3600)</f>
        <v>572.72727272727468</v>
      </c>
      <c r="K81" s="28"/>
      <c r="L81" s="28"/>
    </row>
    <row r="82" spans="1:12" ht="21" x14ac:dyDescent="0.25">
      <c r="A82" s="7"/>
      <c r="B82" s="21" t="s">
        <v>7</v>
      </c>
      <c r="C82" s="22">
        <v>330</v>
      </c>
      <c r="D82" s="23" t="s">
        <v>24</v>
      </c>
      <c r="E82" s="22">
        <v>15.8</v>
      </c>
      <c r="F82" s="26"/>
      <c r="G82" s="26">
        <f>(C82-C81)/(E82-E81)</f>
        <v>899.99999999999784</v>
      </c>
      <c r="H82" s="26"/>
      <c r="I82" s="26"/>
      <c r="J82" s="27">
        <f>G82* (1/5280) * (3600)</f>
        <v>613.63636363636215</v>
      </c>
      <c r="K82" s="28"/>
      <c r="L82" s="28"/>
    </row>
    <row r="83" spans="1:12" ht="21" x14ac:dyDescent="0.25">
      <c r="A83" s="7"/>
      <c r="B83" s="19" t="s">
        <v>2</v>
      </c>
      <c r="C83" s="22">
        <v>660</v>
      </c>
      <c r="D83" s="23" t="s">
        <v>25</v>
      </c>
      <c r="E83" s="22">
        <v>16.2</v>
      </c>
      <c r="F83" s="26"/>
      <c r="G83" s="26"/>
      <c r="H83" s="26">
        <f>(C83-C82)/(E83-E82)</f>
        <v>825.00000000000296</v>
      </c>
      <c r="I83" s="26"/>
      <c r="J83" s="27">
        <f>H83* (1/5280) * (3600)</f>
        <v>562.50000000000205</v>
      </c>
      <c r="K83" s="28">
        <v>278.45999999999998</v>
      </c>
      <c r="L83" s="28">
        <v>203.43</v>
      </c>
    </row>
    <row r="84" spans="1:12" ht="21" x14ac:dyDescent="0.25">
      <c r="A84" s="7"/>
      <c r="B84" s="20" t="s">
        <v>8</v>
      </c>
      <c r="C84" s="22">
        <v>1000</v>
      </c>
      <c r="D84" s="23" t="s">
        <v>26</v>
      </c>
      <c r="E84" s="22">
        <v>16.8</v>
      </c>
      <c r="F84" s="26"/>
      <c r="G84" s="26"/>
      <c r="H84" s="26"/>
      <c r="I84" s="29">
        <f>(C84-C83)/(E84-E83)</f>
        <v>566.66666666666538</v>
      </c>
      <c r="J84" s="27">
        <f>I84* (1/5280) * (3600)</f>
        <v>386.36363636363552</v>
      </c>
      <c r="K84" s="28">
        <v>317.72000000000003</v>
      </c>
      <c r="L84" s="28">
        <v>183.94</v>
      </c>
    </row>
    <row r="85" spans="1:12" x14ac:dyDescent="0.2">
      <c r="J85"/>
    </row>
    <row r="86" spans="1:12" x14ac:dyDescent="0.2">
      <c r="A86" t="s">
        <v>63</v>
      </c>
      <c r="J86"/>
    </row>
    <row r="87" spans="1:12" x14ac:dyDescent="0.2">
      <c r="A87" t="s">
        <v>64</v>
      </c>
      <c r="J87"/>
    </row>
    <row r="88" spans="1:12" ht="20" thickBot="1" x14ac:dyDescent="0.3">
      <c r="A88" s="7" t="s">
        <v>71</v>
      </c>
      <c r="B88" s="8" t="s">
        <v>46</v>
      </c>
      <c r="C88" s="8" t="s">
        <v>53</v>
      </c>
      <c r="D88" s="9"/>
      <c r="E88" s="8" t="s">
        <v>47</v>
      </c>
      <c r="F88" s="14" t="s">
        <v>52</v>
      </c>
      <c r="G88" s="14"/>
      <c r="H88" s="14"/>
      <c r="I88" s="14"/>
      <c r="J88" s="11" t="s">
        <v>50</v>
      </c>
      <c r="K88" s="12" t="s">
        <v>49</v>
      </c>
      <c r="L88" s="12" t="s">
        <v>49</v>
      </c>
    </row>
    <row r="89" spans="1:12" ht="44" x14ac:dyDescent="0.2">
      <c r="A89" s="7"/>
      <c r="B89" s="8"/>
      <c r="C89" s="8"/>
      <c r="D89" s="10" t="s">
        <v>3</v>
      </c>
      <c r="E89" s="8"/>
      <c r="F89" s="13" t="s">
        <v>55</v>
      </c>
      <c r="G89" s="13" t="s">
        <v>54</v>
      </c>
      <c r="H89" s="13" t="s">
        <v>56</v>
      </c>
      <c r="I89" s="13" t="s">
        <v>57</v>
      </c>
      <c r="J89" s="11"/>
      <c r="K89" s="12"/>
      <c r="L89" s="12"/>
    </row>
    <row r="90" spans="1:12" ht="21" x14ac:dyDescent="0.25">
      <c r="A90" s="7"/>
      <c r="B90" s="15" t="s">
        <v>1</v>
      </c>
      <c r="C90" s="22">
        <v>0</v>
      </c>
      <c r="D90" s="23" t="s">
        <v>14</v>
      </c>
      <c r="E90" s="22">
        <v>15.5</v>
      </c>
      <c r="F90" s="22"/>
      <c r="G90" s="22"/>
      <c r="H90" s="22"/>
      <c r="I90" s="22"/>
      <c r="J90" s="24"/>
      <c r="K90" s="28" t="s">
        <v>34</v>
      </c>
      <c r="L90" s="28" t="s">
        <v>62</v>
      </c>
    </row>
    <row r="91" spans="1:12" ht="21" x14ac:dyDescent="0.25">
      <c r="A91" s="7"/>
      <c r="B91" s="16" t="s">
        <v>4</v>
      </c>
      <c r="C91" s="22">
        <v>0</v>
      </c>
      <c r="D91" s="23" t="s">
        <v>19</v>
      </c>
      <c r="E91" s="22">
        <v>15.4</v>
      </c>
      <c r="F91" s="22"/>
      <c r="G91" s="22"/>
      <c r="H91" s="22"/>
      <c r="I91" s="22"/>
      <c r="J91" s="24"/>
      <c r="K91" s="28"/>
      <c r="L91" s="28"/>
    </row>
    <row r="92" spans="1:12" ht="21" x14ac:dyDescent="0.25">
      <c r="A92" s="7"/>
      <c r="B92" s="17" t="s">
        <v>5</v>
      </c>
      <c r="C92" s="22">
        <v>-24</v>
      </c>
      <c r="D92" s="23" t="s">
        <v>14</v>
      </c>
      <c r="E92" s="22">
        <v>15.4</v>
      </c>
      <c r="F92" s="22"/>
      <c r="G92" s="22"/>
      <c r="H92" s="22"/>
      <c r="I92" s="22"/>
      <c r="J92" s="24"/>
      <c r="K92" s="28"/>
      <c r="L92" s="28"/>
    </row>
    <row r="93" spans="1:12" ht="21" x14ac:dyDescent="0.25">
      <c r="A93" s="7"/>
      <c r="B93" s="18" t="s">
        <v>6</v>
      </c>
      <c r="C93" s="22">
        <v>60</v>
      </c>
      <c r="D93" s="23" t="s">
        <v>15</v>
      </c>
      <c r="E93" s="22">
        <v>15.5</v>
      </c>
      <c r="F93" s="25">
        <f>(C93-C92)/(E93-E92)</f>
        <v>840.00000000000296</v>
      </c>
      <c r="G93" s="26"/>
      <c r="H93" s="26"/>
      <c r="I93" s="26"/>
      <c r="J93" s="27">
        <f>F93* (1/5280) * (3600)</f>
        <v>572.72727272727468</v>
      </c>
      <c r="K93" s="28"/>
      <c r="L93" s="28"/>
    </row>
    <row r="94" spans="1:12" ht="21" x14ac:dyDescent="0.25">
      <c r="A94" s="7"/>
      <c r="B94" s="21" t="s">
        <v>7</v>
      </c>
      <c r="C94" s="22">
        <v>330</v>
      </c>
      <c r="D94" s="23" t="s">
        <v>24</v>
      </c>
      <c r="E94" s="22">
        <v>15.9</v>
      </c>
      <c r="F94" s="26"/>
      <c r="G94" s="26">
        <f>(C94-C93)/(E94-E93)</f>
        <v>674.99999999999943</v>
      </c>
      <c r="H94" s="26"/>
      <c r="I94" s="26"/>
      <c r="J94" s="27">
        <f>G94* (1/5280) * (3600)</f>
        <v>460.22727272727229</v>
      </c>
      <c r="K94" s="28"/>
      <c r="L94" s="28"/>
    </row>
    <row r="95" spans="1:12" ht="21" x14ac:dyDescent="0.25">
      <c r="A95" s="7"/>
      <c r="B95" s="19" t="s">
        <v>2</v>
      </c>
      <c r="C95" s="22">
        <v>660</v>
      </c>
      <c r="D95" s="23" t="s">
        <v>25</v>
      </c>
      <c r="E95" s="22">
        <v>16.2</v>
      </c>
      <c r="F95" s="26"/>
      <c r="G95" s="26"/>
      <c r="H95" s="26">
        <f>(C95-C94)/(E95-E94)</f>
        <v>1100.0000000000039</v>
      </c>
      <c r="I95" s="26"/>
      <c r="J95" s="27">
        <f>H95* (1/5280) * (3600)</f>
        <v>750.00000000000261</v>
      </c>
      <c r="K95" s="28">
        <v>278.45999999999998</v>
      </c>
      <c r="L95" s="28">
        <v>203.43</v>
      </c>
    </row>
    <row r="96" spans="1:12" ht="21" x14ac:dyDescent="0.25">
      <c r="A96" s="7"/>
      <c r="B96" s="20" t="s">
        <v>8</v>
      </c>
      <c r="C96" s="22">
        <v>1000</v>
      </c>
      <c r="D96" s="23" t="s">
        <v>26</v>
      </c>
      <c r="E96" s="22">
        <v>18.100000000000001</v>
      </c>
      <c r="F96" s="26"/>
      <c r="G96" s="26"/>
      <c r="H96" s="26"/>
      <c r="I96" s="29">
        <f>(C96-C95)/(E96-E95)</f>
        <v>178.94736842105243</v>
      </c>
      <c r="J96" s="27">
        <f>I96* (1/5280) * (3600)</f>
        <v>122.0095693779903</v>
      </c>
      <c r="K96" s="28">
        <v>317.72000000000003</v>
      </c>
      <c r="L96" s="28">
        <v>183.94</v>
      </c>
    </row>
  </sheetData>
  <mergeCells count="32">
    <mergeCell ref="K76:K77"/>
    <mergeCell ref="L76:L77"/>
    <mergeCell ref="A88:A96"/>
    <mergeCell ref="B88:B89"/>
    <mergeCell ref="C88:C89"/>
    <mergeCell ref="E88:E89"/>
    <mergeCell ref="F88:I88"/>
    <mergeCell ref="J88:J89"/>
    <mergeCell ref="K88:K89"/>
    <mergeCell ref="L88:L89"/>
    <mergeCell ref="A76:A84"/>
    <mergeCell ref="B76:B77"/>
    <mergeCell ref="C76:C77"/>
    <mergeCell ref="E76:E77"/>
    <mergeCell ref="F76:I76"/>
    <mergeCell ref="J76:J77"/>
    <mergeCell ref="K48:K49"/>
    <mergeCell ref="L48:L49"/>
    <mergeCell ref="A64:A72"/>
    <mergeCell ref="B64:B65"/>
    <mergeCell ref="C64:C65"/>
    <mergeCell ref="E64:E65"/>
    <mergeCell ref="F64:I64"/>
    <mergeCell ref="J64:J65"/>
    <mergeCell ref="K64:K65"/>
    <mergeCell ref="L64:L65"/>
    <mergeCell ref="A48:A56"/>
    <mergeCell ref="B48:B49"/>
    <mergeCell ref="C48:C49"/>
    <mergeCell ref="E48:E49"/>
    <mergeCell ref="F48:I48"/>
    <mergeCell ref="J48:J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XZ</vt:lpstr>
      <vt:lpstr>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2020-04-12T16:55:15Z</dcterms:created>
  <dcterms:modified xsi:type="dcterms:W3CDTF">2020-04-13T01:39:10Z</dcterms:modified>
</cp:coreProperties>
</file>