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2FFA140-023A-407A-85B5-58A123341EE1}" xr6:coauthVersionLast="46" xr6:coauthVersionMax="46" xr10:uidLastSave="{00000000-0000-0000-0000-000000000000}"/>
  <bookViews>
    <workbookView xWindow="-120" yWindow="-120" windowWidth="21840" windowHeight="13290" activeTab="7" xr2:uid="{00000000-000D-0000-FFFF-FFFF00000000}"/>
  </bookViews>
  <sheets>
    <sheet name="Sheet1" sheetId="1" r:id="rId1"/>
    <sheet name="Лист1" sheetId="2" r:id="rId2"/>
    <sheet name="Лист2" sheetId="3" r:id="rId3"/>
    <sheet name="Лист3" sheetId="4" r:id="rId4"/>
    <sheet name="Лист4" sheetId="5" r:id="rId5"/>
    <sheet name="Лист5" sheetId="6" r:id="rId6"/>
    <sheet name="Лист6" sheetId="7" r:id="rId7"/>
    <sheet name="Лист7" sheetId="8" r:id="rId8"/>
    <sheet name="Лист8" sheetId="9" r:id="rId9"/>
  </sheets>
  <definedNames>
    <definedName name="a">Sheet1!#REF!</definedName>
    <definedName name="d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9" l="1"/>
  <c r="T5" i="6"/>
  <c r="U5" i="6" s="1"/>
  <c r="T4" i="6"/>
  <c r="U4" i="6" s="1"/>
  <c r="T3" i="6"/>
  <c r="U3" i="6" s="1"/>
  <c r="T2" i="6"/>
  <c r="U2" i="6" s="1"/>
  <c r="G16" i="1"/>
  <c r="A10" i="5"/>
  <c r="B10" i="5" s="1"/>
  <c r="B6" i="5"/>
  <c r="B7" i="5"/>
  <c r="B8" i="5"/>
  <c r="B9" i="5"/>
  <c r="I11" i="4"/>
  <c r="I12" i="4"/>
  <c r="I13" i="4"/>
  <c r="I10" i="4"/>
  <c r="G11" i="4"/>
  <c r="G12" i="4"/>
  <c r="G13" i="4"/>
  <c r="G10" i="4"/>
  <c r="F11" i="4"/>
  <c r="H11" i="4" s="1"/>
  <c r="F12" i="4"/>
  <c r="F13" i="4"/>
  <c r="H13" i="4" s="1"/>
  <c r="F10" i="4"/>
  <c r="E4" i="2"/>
  <c r="E5" i="2"/>
  <c r="E6" i="2"/>
  <c r="E7" i="2"/>
  <c r="E8" i="2"/>
  <c r="E9" i="2"/>
  <c r="E10" i="2"/>
  <c r="E3" i="2"/>
  <c r="B6" i="2"/>
  <c r="B7" i="2" s="1"/>
  <c r="B5" i="2"/>
  <c r="D4" i="2"/>
  <c r="C4" i="2"/>
  <c r="D5" i="2"/>
  <c r="C5" i="2"/>
  <c r="C6" i="2"/>
  <c r="C3" i="2"/>
  <c r="D3" i="2"/>
  <c r="I15" i="1"/>
  <c r="G14" i="1"/>
  <c r="I14" i="1" s="1"/>
  <c r="G13" i="1"/>
  <c r="I13" i="1" s="1"/>
  <c r="B4" i="1"/>
  <c r="B5" i="1" s="1"/>
  <c r="B6" i="1" s="1"/>
  <c r="B7" i="1" s="1"/>
  <c r="B8" i="1" s="1"/>
  <c r="B3" i="1"/>
  <c r="C4" i="1"/>
  <c r="C5" i="1" s="1"/>
  <c r="C3" i="1"/>
  <c r="D3" i="1" s="1"/>
  <c r="E3" i="1"/>
  <c r="D2" i="1"/>
  <c r="E2" i="1"/>
  <c r="G16" i="6" l="1"/>
  <c r="A11" i="5"/>
  <c r="H12" i="4"/>
  <c r="H10" i="4"/>
  <c r="B8" i="2"/>
  <c r="B9" i="2" s="1"/>
  <c r="B10" i="2" s="1"/>
  <c r="D7" i="2"/>
  <c r="C10" i="2"/>
  <c r="C7" i="2"/>
  <c r="C9" i="2"/>
  <c r="C8" i="2"/>
  <c r="D6" i="2"/>
  <c r="D10" i="2"/>
  <c r="D9" i="2"/>
  <c r="D8" i="2"/>
  <c r="E4" i="1"/>
  <c r="C6" i="1"/>
  <c r="C7" i="1" s="1"/>
  <c r="C8" i="1" s="1"/>
  <c r="E5" i="1"/>
  <c r="E6" i="1"/>
  <c r="E7" i="1"/>
  <c r="E8" i="1"/>
  <c r="D8" i="1"/>
  <c r="D7" i="1"/>
  <c r="D6" i="1"/>
  <c r="D5" i="1"/>
  <c r="D4" i="1"/>
  <c r="A12" i="5" l="1"/>
  <c r="B11" i="5"/>
  <c r="H14" i="4"/>
  <c r="C15" i="4" s="1"/>
  <c r="A13" i="5" l="1"/>
  <c r="B12" i="5"/>
  <c r="A14" i="5" l="1"/>
  <c r="B13" i="5"/>
  <c r="A15" i="5" l="1"/>
  <c r="B15" i="5" s="1"/>
  <c r="B14" i="5"/>
</calcChain>
</file>

<file path=xl/sharedStrings.xml><?xml version="1.0" encoding="utf-8"?>
<sst xmlns="http://schemas.openxmlformats.org/spreadsheetml/2006/main" count="108" uniqueCount="76">
  <si>
    <t>n</t>
  </si>
  <si>
    <t>An</t>
  </si>
  <si>
    <t>Sn</t>
  </si>
  <si>
    <t>Пn</t>
  </si>
  <si>
    <t>т</t>
  </si>
  <si>
    <t>о</t>
  </si>
  <si>
    <t>к</t>
  </si>
  <si>
    <t>и</t>
  </si>
  <si>
    <t>Ak</t>
  </si>
  <si>
    <t>k</t>
  </si>
  <si>
    <t>Mk</t>
  </si>
  <si>
    <t>Sk</t>
  </si>
  <si>
    <t>Mk &gt;= Sk</t>
  </si>
  <si>
    <t>Доставка товара на дом</t>
  </si>
  <si>
    <t> Доставка за пределы города</t>
  </si>
  <si>
    <t>за каждые дополнительные `5` км пути</t>
  </si>
  <si>
    <t>стоимость подъёма на этаж ниже пятого</t>
  </si>
  <si>
    <t>между пятым и десятым этажами за каждый этаж</t>
  </si>
  <si>
    <t>стоимость подъёма выше десятого этажа</t>
  </si>
  <si>
    <t>Долгопрудный</t>
  </si>
  <si>
    <t>Зеленоград</t>
  </si>
  <si>
    <t>Москва</t>
  </si>
  <si>
    <t>Дмитров</t>
  </si>
  <si>
    <t>этаж</t>
  </si>
  <si>
    <t>лифт работает</t>
  </si>
  <si>
    <t>да</t>
  </si>
  <si>
    <t>нет</t>
  </si>
  <si>
    <t>Расстояние до Москвы</t>
  </si>
  <si>
    <t>Города</t>
  </si>
  <si>
    <t>Заказ №</t>
  </si>
  <si>
    <t>Стоимость заказа</t>
  </si>
  <si>
    <t>Номер заказа стоимость которого минимальна</t>
  </si>
  <si>
    <t>стоимость подъема на этаж</t>
  </si>
  <si>
    <t>стоимость за доставку</t>
  </si>
  <si>
    <t>минимум</t>
  </si>
  <si>
    <t>Период полураспада</t>
  </si>
  <si>
    <t>Время распада</t>
  </si>
  <si>
    <t>Начальное количество ядер</t>
  </si>
  <si>
    <t>Конечное количество ядер</t>
  </si>
  <si>
    <t>Отгадано слов</t>
  </si>
  <si>
    <t>с</t>
  </si>
  <si>
    <t>г</t>
  </si>
  <si>
    <t>р</t>
  </si>
  <si>
    <t>а</t>
  </si>
  <si>
    <t>д</t>
  </si>
  <si>
    <t>л</t>
  </si>
  <si>
    <t>м</t>
  </si>
  <si>
    <t>н</t>
  </si>
  <si>
    <t>ш</t>
  </si>
  <si>
    <t>в</t>
  </si>
  <si>
    <t>Название книги</t>
  </si>
  <si>
    <t>Имя автора</t>
  </si>
  <si>
    <t>Год выпуска</t>
  </si>
  <si>
    <t>Название жанра</t>
  </si>
  <si>
    <t>Тарас Бульба</t>
  </si>
  <si>
    <t>Повесть</t>
  </si>
  <si>
    <t>Гоголь</t>
  </si>
  <si>
    <t>Пушкин</t>
  </si>
  <si>
    <t>Станционный смотритель</t>
  </si>
  <si>
    <t>Грибоедов</t>
  </si>
  <si>
    <t>Горе от ума</t>
  </si>
  <si>
    <t>Комедия</t>
  </si>
  <si>
    <t>Капитанская дочка</t>
  </si>
  <si>
    <t>Евгений Онегин</t>
  </si>
  <si>
    <t>Роман</t>
  </si>
  <si>
    <t>Чехов</t>
  </si>
  <si>
    <t>Рассказ</t>
  </si>
  <si>
    <t>Барышня-крестьянка</t>
  </si>
  <si>
    <t>Тургенев</t>
  </si>
  <si>
    <t>Муму</t>
  </si>
  <si>
    <t>Дубровский</t>
  </si>
  <si>
    <t>Мертвые души</t>
  </si>
  <si>
    <t>Фонвизин</t>
  </si>
  <si>
    <t>Недоросль</t>
  </si>
  <si>
    <t>Хамелеон</t>
  </si>
  <si>
    <t>Пьеса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</si>
</sst>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55555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eg"/><Relationship Id="rId10" Type="http://schemas.openxmlformats.org/officeDocument/2006/relationships/image" Target="../media/image11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4</xdr:row>
      <xdr:rowOff>28575</xdr:rowOff>
    </xdr:from>
    <xdr:to>
      <xdr:col>15</xdr:col>
      <xdr:colOff>75924</xdr:colOff>
      <xdr:row>16</xdr:row>
      <xdr:rowOff>47625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ECA39C-741A-4E61-B95D-CBBDE06AE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0324" y="1243358"/>
          <a:ext cx="2088046" cy="366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503943</xdr:colOff>
      <xdr:row>8</xdr:row>
      <xdr:rowOff>152400</xdr:rowOff>
    </xdr:from>
    <xdr:to>
      <xdr:col>9</xdr:col>
      <xdr:colOff>66674</xdr:colOff>
      <xdr:row>33</xdr:row>
      <xdr:rowOff>95250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76704E-D991-4E50-9128-23594E953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943" y="1676400"/>
          <a:ext cx="2991731" cy="470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116647</xdr:colOff>
      <xdr:row>10</xdr:row>
      <xdr:rowOff>142875</xdr:rowOff>
    </xdr:from>
    <xdr:to>
      <xdr:col>11</xdr:col>
      <xdr:colOff>260377</xdr:colOff>
      <xdr:row>41</xdr:row>
      <xdr:rowOff>38099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ABB3306-8365-4C87-AA95-F23344124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0647" y="2047875"/>
          <a:ext cx="3572730" cy="5800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1039555</xdr:colOff>
      <xdr:row>26</xdr:row>
      <xdr:rowOff>57150</xdr:rowOff>
    </xdr:from>
    <xdr:to>
      <xdr:col>3</xdr:col>
      <xdr:colOff>82302</xdr:colOff>
      <xdr:row>39</xdr:row>
      <xdr:rowOff>114300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9639F66-6BFB-49FD-9807-898294A42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555" y="5010150"/>
          <a:ext cx="4052897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497579</xdr:colOff>
      <xdr:row>18</xdr:row>
      <xdr:rowOff>47625</xdr:rowOff>
    </xdr:from>
    <xdr:to>
      <xdr:col>2</xdr:col>
      <xdr:colOff>2559186</xdr:colOff>
      <xdr:row>32</xdr:row>
      <xdr:rowOff>38100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3281C60-8942-475C-BAC0-0FE770A27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579" y="3476625"/>
          <a:ext cx="4347607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466725</xdr:colOff>
      <xdr:row>0</xdr:row>
      <xdr:rowOff>95250</xdr:rowOff>
    </xdr:from>
    <xdr:to>
      <xdr:col>11</xdr:col>
      <xdr:colOff>371475</xdr:colOff>
      <xdr:row>27</xdr:row>
      <xdr:rowOff>152400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0AB73CE-F30E-4FB3-AA3B-6A134382B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95250"/>
          <a:ext cx="3333750" cy="520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574910</xdr:colOff>
      <xdr:row>5</xdr:row>
      <xdr:rowOff>66675</xdr:rowOff>
    </xdr:from>
    <xdr:to>
      <xdr:col>12</xdr:col>
      <xdr:colOff>552449</xdr:colOff>
      <xdr:row>28</xdr:row>
      <xdr:rowOff>19050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176D3FC-099C-4A9F-8575-D6EC34044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1910" y="1019175"/>
          <a:ext cx="3406539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520B00B3-E14E-45D1-8E2A-4C6DBD2B0D7C}"/>
            </a:ext>
          </a:extLst>
        </xdr:cNvPr>
        <xdr:cNvSpPr>
          <a:spLocks noChangeAspect="1" noChangeArrowheads="1"/>
        </xdr:cNvSpPr>
      </xdr:nvSpPr>
      <xdr:spPr bwMode="auto">
        <a:xfrm>
          <a:off x="6858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266116</xdr:colOff>
      <xdr:row>0</xdr:row>
      <xdr:rowOff>0</xdr:rowOff>
    </xdr:from>
    <xdr:to>
      <xdr:col>11</xdr:col>
      <xdr:colOff>666749</xdr:colOff>
      <xdr:row>29</xdr:row>
      <xdr:rowOff>161925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926ED43B-B5F1-460D-80D2-196F42225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116" y="0"/>
          <a:ext cx="3829633" cy="5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1107660</xdr:colOff>
      <xdr:row>3</xdr:row>
      <xdr:rowOff>104775</xdr:rowOff>
    </xdr:from>
    <xdr:to>
      <xdr:col>12</xdr:col>
      <xdr:colOff>228600</xdr:colOff>
      <xdr:row>43</xdr:row>
      <xdr:rowOff>66675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3CDCD5F9-4FD6-4F12-859D-015A06C0A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8660" y="676275"/>
          <a:ext cx="4835940" cy="758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295275</xdr:colOff>
      <xdr:row>0</xdr:row>
      <xdr:rowOff>0</xdr:rowOff>
    </xdr:from>
    <xdr:to>
      <xdr:col>11</xdr:col>
      <xdr:colOff>314324</xdr:colOff>
      <xdr:row>21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5DCCEEE-01CD-48AE-A0C6-348B2AF11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0"/>
          <a:ext cx="3448049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1067598</xdr:colOff>
      <xdr:row>21</xdr:row>
      <xdr:rowOff>104774</xdr:rowOff>
    </xdr:from>
    <xdr:to>
      <xdr:col>9</xdr:col>
      <xdr:colOff>1114425</xdr:colOff>
      <xdr:row>45</xdr:row>
      <xdr:rowOff>190499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C06BDAD-6D86-4331-AD40-901BBF53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5598" y="4105274"/>
          <a:ext cx="3475827" cy="465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2067" name="AutoShape 19">
          <a:extLst>
            <a:ext uri="{FF2B5EF4-FFF2-40B4-BE49-F238E27FC236}">
              <a16:creationId xmlns:a16="http://schemas.microsoft.com/office/drawing/2014/main" id="{BF02687D-B6D0-481E-9975-80D4063D542E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186870</xdr:colOff>
      <xdr:row>8</xdr:row>
      <xdr:rowOff>66674</xdr:rowOff>
    </xdr:from>
    <xdr:to>
      <xdr:col>12</xdr:col>
      <xdr:colOff>114299</xdr:colOff>
      <xdr:row>30</xdr:row>
      <xdr:rowOff>38099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D2840A31-FAC2-41F4-8CA3-F4375D1C5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3595" y="1590674"/>
          <a:ext cx="7928429" cy="416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6"/>
  <sheetViews>
    <sheetView workbookViewId="0">
      <selection activeCell="G17" sqref="G17"/>
    </sheetView>
  </sheetViews>
  <sheetFormatPr defaultRowHeight="15" x14ac:dyDescent="0.25"/>
  <cols>
    <col min="2" max="2" width="9.140625" style="5"/>
    <col min="3" max="4" width="9.140625" style="1"/>
    <col min="5" max="5" width="13.28515625" style="1" customWidth="1"/>
  </cols>
  <sheetData>
    <row r="1" spans="2:11" x14ac:dyDescent="0.25">
      <c r="B1" s="4" t="s">
        <v>0</v>
      </c>
      <c r="C1" s="2" t="s">
        <v>1</v>
      </c>
      <c r="D1" s="2" t="s">
        <v>2</v>
      </c>
      <c r="E1" s="2" t="s">
        <v>3</v>
      </c>
    </row>
    <row r="2" spans="2:11" ht="18" customHeight="1" x14ac:dyDescent="0.25">
      <c r="B2" s="3">
        <v>1</v>
      </c>
      <c r="C2" s="3">
        <v>3</v>
      </c>
      <c r="D2" s="3">
        <f>SUM($C$2:C2)</f>
        <v>3</v>
      </c>
      <c r="E2" s="3">
        <f>PRODUCT($C$2:C2)</f>
        <v>3</v>
      </c>
    </row>
    <row r="3" spans="2:11" x14ac:dyDescent="0.25">
      <c r="B3" s="3">
        <f>B2+1</f>
        <v>2</v>
      </c>
      <c r="C3" s="3">
        <f>C2+2</f>
        <v>5</v>
      </c>
      <c r="D3" s="3">
        <f>SUM($C$2:C3)</f>
        <v>8</v>
      </c>
      <c r="E3" s="3">
        <f>PRODUCT($C$2:C3)</f>
        <v>15</v>
      </c>
    </row>
    <row r="4" spans="2:11" x14ac:dyDescent="0.25">
      <c r="B4" s="3">
        <f t="shared" ref="B4:B8" si="0">B3+1</f>
        <v>3</v>
      </c>
      <c r="C4" s="3">
        <f t="shared" ref="C4:C8" si="1">C3+2</f>
        <v>7</v>
      </c>
      <c r="D4" s="3">
        <f>SUM($C$2:C4)</f>
        <v>15</v>
      </c>
      <c r="E4" s="3">
        <f>PRODUCT($C$2:C4)</f>
        <v>105</v>
      </c>
    </row>
    <row r="5" spans="2:11" x14ac:dyDescent="0.25">
      <c r="B5" s="3">
        <f t="shared" si="0"/>
        <v>4</v>
      </c>
      <c r="C5" s="3">
        <f t="shared" si="1"/>
        <v>9</v>
      </c>
      <c r="D5" s="3">
        <f>SUM($C$2:C5)</f>
        <v>24</v>
      </c>
      <c r="E5" s="3">
        <f>PRODUCT($C$2:C5)</f>
        <v>945</v>
      </c>
    </row>
    <row r="6" spans="2:11" x14ac:dyDescent="0.25">
      <c r="B6" s="3">
        <f t="shared" si="0"/>
        <v>5</v>
      </c>
      <c r="C6" s="3">
        <f t="shared" si="1"/>
        <v>11</v>
      </c>
      <c r="D6" s="3">
        <f>SUM($C$2:C6)</f>
        <v>35</v>
      </c>
      <c r="E6" s="3">
        <f>PRODUCT($C$2:C6)</f>
        <v>10395</v>
      </c>
    </row>
    <row r="7" spans="2:11" x14ac:dyDescent="0.25">
      <c r="B7" s="3">
        <f t="shared" si="0"/>
        <v>6</v>
      </c>
      <c r="C7" s="3">
        <f t="shared" si="1"/>
        <v>13</v>
      </c>
      <c r="D7" s="3">
        <f>SUM($C$2:C7)</f>
        <v>48</v>
      </c>
      <c r="E7" s="3">
        <f>PRODUCT($C$2:C7)</f>
        <v>135135</v>
      </c>
    </row>
    <row r="8" spans="2:11" x14ac:dyDescent="0.25">
      <c r="B8" s="3">
        <f t="shared" si="0"/>
        <v>7</v>
      </c>
      <c r="C8" s="3">
        <f t="shared" si="1"/>
        <v>15</v>
      </c>
      <c r="D8" s="3">
        <f>SUM($C$2:C8)</f>
        <v>63</v>
      </c>
      <c r="E8" s="3">
        <f>PRODUCT($C$2:C8)</f>
        <v>2027025</v>
      </c>
    </row>
    <row r="11" spans="2:11" x14ac:dyDescent="0.25">
      <c r="G11" t="s">
        <v>4</v>
      </c>
      <c r="H11" t="s">
        <v>5</v>
      </c>
      <c r="I11" t="s">
        <v>6</v>
      </c>
      <c r="J11" t="s">
        <v>7</v>
      </c>
      <c r="K11" t="s">
        <v>5</v>
      </c>
    </row>
    <row r="12" spans="2:11" x14ac:dyDescent="0.25">
      <c r="G12" t="s">
        <v>4</v>
      </c>
      <c r="H12" t="s">
        <v>5</v>
      </c>
      <c r="I12" t="s">
        <v>6</v>
      </c>
      <c r="J12" t="s">
        <v>7</v>
      </c>
      <c r="K12" t="s">
        <v>5</v>
      </c>
    </row>
    <row r="13" spans="2:11" x14ac:dyDescent="0.25">
      <c r="G13" t="str">
        <f xml:space="preserve"> G11&amp;H11&amp;I11&amp;J11&amp;K11</f>
        <v>токио</v>
      </c>
      <c r="I13">
        <f>IF(G13="токио",1,0)</f>
        <v>1</v>
      </c>
    </row>
    <row r="14" spans="2:11" x14ac:dyDescent="0.25">
      <c r="G14" t="str">
        <f t="shared" ref="G14" si="2" xml:space="preserve"> G12&amp;H12&amp;I12&amp;J12&amp;K12</f>
        <v>токио</v>
      </c>
      <c r="I14">
        <f t="shared" ref="I14" si="3">IF(G14="токио",1,0)</f>
        <v>1</v>
      </c>
    </row>
    <row r="15" spans="2:11" x14ac:dyDescent="0.25">
      <c r="I15">
        <f>SUM(I13:I14)</f>
        <v>2</v>
      </c>
    </row>
    <row r="16" spans="2:11" x14ac:dyDescent="0.25">
      <c r="G16" t="str">
        <f>_xlfn.CONCAT(G11:K11)</f>
        <v>токио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9A41-552E-4A6B-B4E1-9C192D1E0E05}">
  <dimension ref="A1:E10"/>
  <sheetViews>
    <sheetView showFormulas="1" workbookViewId="0">
      <selection activeCell="D16" sqref="D16"/>
    </sheetView>
  </sheetViews>
  <sheetFormatPr defaultRowHeight="15" x14ac:dyDescent="0.25"/>
  <cols>
    <col min="2" max="2" width="13.7109375" bestFit="1" customWidth="1"/>
    <col min="3" max="3" width="12" bestFit="1" customWidth="1"/>
    <col min="4" max="4" width="8.7109375" bestFit="1" customWidth="1"/>
    <col min="5" max="5" width="17.7109375" customWidth="1"/>
  </cols>
  <sheetData>
    <row r="1" spans="1:5" s="9" customFormat="1" x14ac:dyDescent="0.25"/>
    <row r="2" spans="1:5" x14ac:dyDescent="0.25">
      <c r="A2" s="8" t="s">
        <v>9</v>
      </c>
      <c r="B2" s="8" t="s">
        <v>8</v>
      </c>
      <c r="C2" s="8" t="s">
        <v>10</v>
      </c>
      <c r="D2" s="8" t="s">
        <v>11</v>
      </c>
      <c r="E2" s="8" t="s">
        <v>12</v>
      </c>
    </row>
    <row r="3" spans="1:5" x14ac:dyDescent="0.25">
      <c r="A3" s="7">
        <v>0</v>
      </c>
      <c r="B3" s="7">
        <v>3</v>
      </c>
      <c r="C3" s="7">
        <f>PRODUCT($B$3:B3)</f>
        <v>3</v>
      </c>
      <c r="D3" s="7">
        <f>SUM($B$3:B3)</f>
        <v>3</v>
      </c>
      <c r="E3" s="7" t="b">
        <f>C3&gt;=D3</f>
        <v>1</v>
      </c>
    </row>
    <row r="4" spans="1:5" x14ac:dyDescent="0.25">
      <c r="A4" s="7">
        <v>1</v>
      </c>
      <c r="B4" s="7">
        <v>1</v>
      </c>
      <c r="C4" s="7">
        <f>PRODUCT($B$3:B4)</f>
        <v>3</v>
      </c>
      <c r="D4" s="7">
        <f>SUM($B$3:B4)</f>
        <v>4</v>
      </c>
      <c r="E4" s="7" t="b">
        <f t="shared" ref="E4:E10" si="0">C4&gt;=D4</f>
        <v>0</v>
      </c>
    </row>
    <row r="5" spans="1:5" x14ac:dyDescent="0.25">
      <c r="A5" s="7">
        <v>2</v>
      </c>
      <c r="B5" s="7">
        <f>(3*B4+B3/3)*(A5-1)*($B$3)</f>
        <v>12</v>
      </c>
      <c r="C5" s="7">
        <f>PRODUCT($B$3:B5)</f>
        <v>36</v>
      </c>
      <c r="D5" s="7">
        <f>SUM($B$3:B5)</f>
        <v>16</v>
      </c>
      <c r="E5" s="7" t="b">
        <f t="shared" si="0"/>
        <v>1</v>
      </c>
    </row>
    <row r="6" spans="1:5" x14ac:dyDescent="0.25">
      <c r="A6" s="7">
        <v>3</v>
      </c>
      <c r="B6" s="7">
        <f t="shared" ref="B6:B10" si="1">(3*B5+B4/3)*(A6-1)*($B$3)</f>
        <v>218</v>
      </c>
      <c r="C6" s="7">
        <f>PRODUCT($B$3:B6)</f>
        <v>7848</v>
      </c>
      <c r="D6" s="7">
        <f>SUM($B$3:B6)</f>
        <v>234</v>
      </c>
      <c r="E6" s="7" t="b">
        <f t="shared" si="0"/>
        <v>1</v>
      </c>
    </row>
    <row r="7" spans="1:5" x14ac:dyDescent="0.25">
      <c r="A7" s="7">
        <v>4</v>
      </c>
      <c r="B7" s="7">
        <f t="shared" si="1"/>
        <v>5922</v>
      </c>
      <c r="C7" s="7">
        <f>PRODUCT($B$3:B7)</f>
        <v>46475856</v>
      </c>
      <c r="D7" s="7">
        <f>SUM($B$3:B7)</f>
        <v>6156</v>
      </c>
      <c r="E7" s="7" t="b">
        <f t="shared" si="0"/>
        <v>1</v>
      </c>
    </row>
    <row r="8" spans="1:5" x14ac:dyDescent="0.25">
      <c r="A8" s="7">
        <v>5</v>
      </c>
      <c r="B8" s="7">
        <f t="shared" si="1"/>
        <v>214064</v>
      </c>
      <c r="C8" s="7">
        <f>PRODUCT($B$3:B8)</f>
        <v>9948807638784</v>
      </c>
      <c r="D8" s="7">
        <f>SUM($B$3:B8)</f>
        <v>220220</v>
      </c>
      <c r="E8" s="7" t="b">
        <f t="shared" si="0"/>
        <v>1</v>
      </c>
    </row>
    <row r="9" spans="1:5" x14ac:dyDescent="0.25">
      <c r="A9" s="7">
        <v>6</v>
      </c>
      <c r="B9" s="7">
        <f t="shared" si="1"/>
        <v>9662490</v>
      </c>
      <c r="C9" s="7">
        <f>PRODUCT($B$3:B9)</f>
        <v>9.6130254321674011E+19</v>
      </c>
      <c r="D9" s="7">
        <f>SUM($B$3:B9)</f>
        <v>9882710</v>
      </c>
      <c r="E9" s="7" t="b">
        <f t="shared" si="0"/>
        <v>1</v>
      </c>
    </row>
    <row r="10" spans="1:5" x14ac:dyDescent="0.25">
      <c r="A10" s="7">
        <v>7</v>
      </c>
      <c r="B10" s="7">
        <f t="shared" si="1"/>
        <v>523058844</v>
      </c>
      <c r="C10" s="7">
        <f>PRODUCT($B$3:B10)</f>
        <v>5.0281779698920815E+28</v>
      </c>
      <c r="D10" s="7">
        <f>SUM($B$3:B10)</f>
        <v>532941554</v>
      </c>
      <c r="E10" s="7" t="b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018-1DB8-44AC-83DA-77C7D8440401}">
  <dimension ref="B1:E4"/>
  <sheetViews>
    <sheetView workbookViewId="0">
      <selection activeCell="G23" sqref="G23"/>
    </sheetView>
  </sheetViews>
  <sheetFormatPr defaultRowHeight="15" x14ac:dyDescent="0.25"/>
  <sheetData>
    <row r="1" spans="2:5" x14ac:dyDescent="0.25">
      <c r="B1" s="6"/>
      <c r="C1" s="6"/>
      <c r="D1" s="6"/>
      <c r="E1" s="6"/>
    </row>
    <row r="4" spans="2:5" x14ac:dyDescent="0.25">
      <c r="B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4C0A-0C8B-4C37-9E1D-61CF36DBD1BA}">
  <dimension ref="A1:J17"/>
  <sheetViews>
    <sheetView topLeftCell="A2" zoomScaleNormal="100" workbookViewId="0">
      <selection activeCell="A15" sqref="A15"/>
    </sheetView>
  </sheetViews>
  <sheetFormatPr defaultRowHeight="15" x14ac:dyDescent="0.25"/>
  <cols>
    <col min="1" max="1" width="4.85546875" style="14" bestFit="1" customWidth="1"/>
    <col min="2" max="2" width="21.140625" style="14" customWidth="1"/>
    <col min="3" max="3" width="14" style="14" bestFit="1" customWidth="1"/>
    <col min="4" max="4" width="7.85546875" style="14" bestFit="1" customWidth="1"/>
    <col min="5" max="5" width="7.28515625" style="15" customWidth="1"/>
    <col min="6" max="6" width="44.42578125" style="15" bestFit="1" customWidth="1"/>
    <col min="7" max="7" width="25.7109375" style="15" bestFit="1" customWidth="1"/>
    <col min="8" max="8" width="10.5703125" style="15" customWidth="1"/>
    <col min="9" max="9" width="5.5703125" style="15" customWidth="1"/>
    <col min="10" max="16384" width="9.140625" style="15"/>
  </cols>
  <sheetData>
    <row r="1" spans="1:1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28.5" x14ac:dyDescent="0.25">
      <c r="A2" s="10"/>
      <c r="B2" s="10" t="s">
        <v>13</v>
      </c>
      <c r="C2" s="11">
        <v>700</v>
      </c>
      <c r="D2" s="10"/>
      <c r="E2" s="10"/>
      <c r="F2" s="10"/>
      <c r="G2" s="10"/>
      <c r="H2" s="10"/>
      <c r="I2" s="10"/>
      <c r="J2" s="10"/>
    </row>
    <row r="3" spans="1:10" ht="28.5" x14ac:dyDescent="0.25">
      <c r="A3" s="10"/>
      <c r="B3" s="10" t="s">
        <v>14</v>
      </c>
      <c r="C3" s="11">
        <v>700</v>
      </c>
      <c r="D3" s="10"/>
      <c r="E3" s="10"/>
      <c r="F3" s="10"/>
      <c r="G3" s="10"/>
      <c r="H3" s="10"/>
      <c r="I3" s="10"/>
      <c r="J3" s="10"/>
    </row>
    <row r="4" spans="1:10" ht="42.75" x14ac:dyDescent="0.25">
      <c r="A4" s="10"/>
      <c r="B4" s="10" t="s">
        <v>15</v>
      </c>
      <c r="C4" s="11">
        <v>200</v>
      </c>
      <c r="D4" s="10"/>
      <c r="E4" s="10"/>
      <c r="F4" s="10"/>
      <c r="G4" s="10"/>
      <c r="H4" s="10"/>
      <c r="I4" s="10"/>
      <c r="J4" s="10"/>
    </row>
    <row r="5" spans="1:10" ht="28.5" x14ac:dyDescent="0.25">
      <c r="A5" s="10"/>
      <c r="B5" s="10" t="s">
        <v>16</v>
      </c>
      <c r="C5" s="11">
        <v>200</v>
      </c>
      <c r="D5" s="10"/>
      <c r="E5" s="10"/>
      <c r="F5" s="10"/>
      <c r="G5" s="10"/>
      <c r="H5" s="10"/>
      <c r="I5" s="10"/>
      <c r="J5" s="10"/>
    </row>
    <row r="6" spans="1:10" ht="42.75" x14ac:dyDescent="0.25">
      <c r="A6" s="10"/>
      <c r="B6" s="10" t="s">
        <v>17</v>
      </c>
      <c r="C6" s="11">
        <v>100</v>
      </c>
      <c r="D6" s="10"/>
      <c r="E6" s="10"/>
      <c r="F6" s="10"/>
      <c r="G6" s="10"/>
      <c r="H6" s="10"/>
      <c r="I6" s="10"/>
      <c r="J6" s="10"/>
    </row>
    <row r="7" spans="1:10" ht="42.75" x14ac:dyDescent="0.25">
      <c r="A7" s="10"/>
      <c r="B7" s="10" t="s">
        <v>18</v>
      </c>
      <c r="C7" s="11">
        <v>1000</v>
      </c>
      <c r="D7" s="10"/>
      <c r="E7" s="10"/>
      <c r="F7" s="10"/>
      <c r="G7" s="10"/>
      <c r="H7" s="10"/>
      <c r="I7" s="10"/>
      <c r="J7" s="10"/>
    </row>
    <row r="8" spans="1:10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0" ht="71.25" x14ac:dyDescent="0.25">
      <c r="A9" s="12" t="s">
        <v>29</v>
      </c>
      <c r="B9" s="12" t="s">
        <v>28</v>
      </c>
      <c r="C9" s="12" t="s">
        <v>23</v>
      </c>
      <c r="D9" s="12" t="s">
        <v>24</v>
      </c>
      <c r="E9" s="12" t="s">
        <v>27</v>
      </c>
      <c r="F9" s="12" t="s">
        <v>32</v>
      </c>
      <c r="G9" s="12" t="s">
        <v>33</v>
      </c>
      <c r="H9" s="12" t="s">
        <v>30</v>
      </c>
      <c r="I9" s="12" t="s">
        <v>29</v>
      </c>
      <c r="J9" s="10"/>
    </row>
    <row r="10" spans="1:10" x14ac:dyDescent="0.25">
      <c r="A10" s="13">
        <v>1</v>
      </c>
      <c r="B10" s="13" t="s">
        <v>19</v>
      </c>
      <c r="C10" s="13">
        <v>4</v>
      </c>
      <c r="D10" s="13" t="s">
        <v>25</v>
      </c>
      <c r="E10" s="13">
        <v>6</v>
      </c>
      <c r="F10" s="16">
        <f>IF(D10="да", 0, IF(C10&lt;=5, $C$5, IF(C10&gt;10, $C$7, $C$5+(C10-5)*$C$6)))</f>
        <v>0</v>
      </c>
      <c r="G10" s="16">
        <f>IF(E10=0, $C$2, $C$3+INT(E10/5)*$C$4)</f>
        <v>900</v>
      </c>
      <c r="H10" s="16">
        <f>SUM(F10:G10)</f>
        <v>900</v>
      </c>
      <c r="I10" s="13">
        <f>A10</f>
        <v>1</v>
      </c>
      <c r="J10" s="10"/>
    </row>
    <row r="11" spans="1:10" x14ac:dyDescent="0.25">
      <c r="A11" s="13">
        <v>2</v>
      </c>
      <c r="B11" s="13" t="s">
        <v>22</v>
      </c>
      <c r="C11" s="13">
        <v>5</v>
      </c>
      <c r="D11" s="13" t="s">
        <v>26</v>
      </c>
      <c r="E11" s="13">
        <v>50</v>
      </c>
      <c r="F11" s="16">
        <f>IF(D11="да", 0, IF(C11&lt;=5, $C$5, IF(C11&gt;10, $C$7, $C$5+(C11-5)*$C$6)))</f>
        <v>200</v>
      </c>
      <c r="G11" s="16">
        <f>IF(E11=0, $C$2, $C$3+INT(E11/5)*$C$4)</f>
        <v>2700</v>
      </c>
      <c r="H11" s="16">
        <f>SUM(F11:G11)</f>
        <v>2900</v>
      </c>
      <c r="I11" s="13">
        <f t="shared" ref="I11:I13" si="0">A11</f>
        <v>2</v>
      </c>
      <c r="J11" s="10"/>
    </row>
    <row r="12" spans="1:10" x14ac:dyDescent="0.25">
      <c r="A12" s="13">
        <v>3</v>
      </c>
      <c r="B12" s="13" t="s">
        <v>21</v>
      </c>
      <c r="C12" s="13">
        <v>10</v>
      </c>
      <c r="D12" s="13" t="s">
        <v>26</v>
      </c>
      <c r="E12" s="13">
        <v>0</v>
      </c>
      <c r="F12" s="16">
        <f>IF(D12="да", 0, IF(C12&lt;=5, $C$5, IF(C12&gt;10, $C$7, $C$5+(C12-5)*$C$6)))</f>
        <v>700</v>
      </c>
      <c r="G12" s="16">
        <f>IF(E12=0, $C$2, $C$3+INT(E12/5)*$C$4)</f>
        <v>700</v>
      </c>
      <c r="H12" s="16">
        <f>SUM(F12:G12)</f>
        <v>1400</v>
      </c>
      <c r="I12" s="13">
        <f t="shared" si="0"/>
        <v>3</v>
      </c>
      <c r="J12" s="10"/>
    </row>
    <row r="13" spans="1:10" x14ac:dyDescent="0.25">
      <c r="A13" s="13">
        <v>4</v>
      </c>
      <c r="B13" s="13" t="s">
        <v>20</v>
      </c>
      <c r="C13" s="13">
        <v>6</v>
      </c>
      <c r="D13" s="13" t="s">
        <v>26</v>
      </c>
      <c r="E13" s="13">
        <v>37</v>
      </c>
      <c r="F13" s="16">
        <f>IF(D13="да", 0, IF(C13&lt;=5, $C$5, IF(C13&gt;10, $C$7, $C$5+(C13-5)*$C$6)))</f>
        <v>300</v>
      </c>
      <c r="G13" s="16">
        <f>IF(E13=0, $C$2, $C$3+INT(E13/5)*$C$4)</f>
        <v>2100</v>
      </c>
      <c r="H13" s="16">
        <f>SUM(F13:G13)</f>
        <v>2400</v>
      </c>
      <c r="I13" s="13">
        <f t="shared" si="0"/>
        <v>4</v>
      </c>
      <c r="J13" s="10"/>
    </row>
    <row r="14" spans="1:10" x14ac:dyDescent="0.25">
      <c r="A14" s="10"/>
      <c r="B14" s="10"/>
      <c r="C14" s="10"/>
      <c r="D14" s="10"/>
      <c r="E14" s="10"/>
      <c r="F14" s="10"/>
      <c r="G14" s="10" t="s">
        <v>34</v>
      </c>
      <c r="H14" s="11">
        <f>MIN(H10:H13)</f>
        <v>900</v>
      </c>
      <c r="I14" s="10"/>
      <c r="J14" s="10"/>
    </row>
    <row r="15" spans="1:10" ht="66" customHeight="1" x14ac:dyDescent="0.25">
      <c r="A15" s="10"/>
      <c r="B15" s="10" t="s">
        <v>31</v>
      </c>
      <c r="C15" s="17">
        <f>VLOOKUP(H14,$H$10:$I$13,2,0)</f>
        <v>1</v>
      </c>
      <c r="D15" s="10"/>
      <c r="E15" s="10"/>
      <c r="F15" s="10"/>
      <c r="G15" s="10"/>
      <c r="H15" s="10"/>
      <c r="I15" s="10"/>
      <c r="J15" s="10"/>
    </row>
    <row r="16" spans="1:10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FB9B-8E93-4E8D-8147-240A82088F2E}">
  <dimension ref="A2:C15"/>
  <sheetViews>
    <sheetView workbookViewId="0">
      <selection activeCell="D18" sqref="D18"/>
    </sheetView>
  </sheetViews>
  <sheetFormatPr defaultRowHeight="15" x14ac:dyDescent="0.25"/>
  <cols>
    <col min="1" max="1" width="27.140625" style="9" bestFit="1" customWidth="1"/>
    <col min="2" max="2" width="25.28515625" style="9" bestFit="1" customWidth="1"/>
  </cols>
  <sheetData>
    <row r="2" spans="1:3" x14ac:dyDescent="0.25">
      <c r="A2" s="19" t="s">
        <v>37</v>
      </c>
      <c r="B2" s="7">
        <v>4194304</v>
      </c>
    </row>
    <row r="3" spans="1:3" x14ac:dyDescent="0.25">
      <c r="A3" s="19" t="s">
        <v>35</v>
      </c>
      <c r="B3" s="20">
        <v>29.12</v>
      </c>
    </row>
    <row r="5" spans="1:3" x14ac:dyDescent="0.25">
      <c r="A5" s="19" t="s">
        <v>36</v>
      </c>
      <c r="B5" s="19" t="s">
        <v>38</v>
      </c>
    </row>
    <row r="6" spans="1:3" x14ac:dyDescent="0.25">
      <c r="A6" s="7">
        <v>116.48</v>
      </c>
      <c r="B6" s="7">
        <f>$B$2/2^(A6/$B$3)</f>
        <v>262144</v>
      </c>
      <c r="C6" s="18"/>
    </row>
    <row r="7" spans="1:3" x14ac:dyDescent="0.25">
      <c r="A7" s="7">
        <v>203.84</v>
      </c>
      <c r="B7" s="7">
        <f t="shared" ref="B7:B15" si="0">$B$2/2^(A7/$B$3)</f>
        <v>32768</v>
      </c>
      <c r="C7" s="18"/>
    </row>
    <row r="8" spans="1:3" x14ac:dyDescent="0.25">
      <c r="A8" s="7">
        <v>407.68</v>
      </c>
      <c r="B8" s="7">
        <f t="shared" si="0"/>
        <v>256</v>
      </c>
      <c r="C8" s="18"/>
    </row>
    <row r="9" spans="1:3" x14ac:dyDescent="0.25">
      <c r="A9" s="7">
        <v>465.92</v>
      </c>
      <c r="B9" s="7">
        <f t="shared" si="0"/>
        <v>64</v>
      </c>
      <c r="C9" s="18"/>
    </row>
    <row r="10" spans="1:3" x14ac:dyDescent="0.25">
      <c r="A10" s="21">
        <f>A9+$B$3</f>
        <v>495.04</v>
      </c>
      <c r="B10" s="22">
        <f t="shared" si="0"/>
        <v>32</v>
      </c>
      <c r="C10" s="18"/>
    </row>
    <row r="11" spans="1:3" x14ac:dyDescent="0.25">
      <c r="A11" s="21">
        <f t="shared" ref="A11:A15" si="1">A10+$B$3</f>
        <v>524.16</v>
      </c>
      <c r="B11" s="22">
        <f t="shared" si="0"/>
        <v>16</v>
      </c>
    </row>
    <row r="12" spans="1:3" x14ac:dyDescent="0.25">
      <c r="A12" s="21">
        <f t="shared" si="1"/>
        <v>553.28</v>
      </c>
      <c r="B12" s="22">
        <f t="shared" si="0"/>
        <v>8</v>
      </c>
    </row>
    <row r="13" spans="1:3" x14ac:dyDescent="0.25">
      <c r="A13" s="21">
        <f t="shared" si="1"/>
        <v>582.4</v>
      </c>
      <c r="B13" s="22">
        <f t="shared" si="0"/>
        <v>4</v>
      </c>
    </row>
    <row r="14" spans="1:3" x14ac:dyDescent="0.25">
      <c r="A14" s="21">
        <f t="shared" si="1"/>
        <v>611.52</v>
      </c>
      <c r="B14" s="22">
        <f t="shared" si="0"/>
        <v>2</v>
      </c>
    </row>
    <row r="15" spans="1:3" x14ac:dyDescent="0.25">
      <c r="A15" s="21">
        <f t="shared" si="1"/>
        <v>640.64</v>
      </c>
      <c r="B15" s="2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2655-0319-4171-BA3D-9D8CB1750751}">
  <dimension ref="A2:U16"/>
  <sheetViews>
    <sheetView showFormulas="1" zoomScale="69" zoomScaleNormal="69" workbookViewId="0">
      <selection activeCell="G16" sqref="G16"/>
    </sheetView>
  </sheetViews>
  <sheetFormatPr defaultColWidth="4.42578125" defaultRowHeight="24" customHeight="1" x14ac:dyDescent="0.25"/>
  <cols>
    <col min="1" max="1" width="4.42578125" style="9"/>
    <col min="2" max="2" width="3.28515625" style="9" customWidth="1"/>
    <col min="3" max="3" width="3" style="9" customWidth="1"/>
    <col min="4" max="5" width="3.42578125" style="9" customWidth="1"/>
    <col min="6" max="6" width="3.140625" style="9" customWidth="1"/>
    <col min="7" max="7" width="7.28515625" style="9" bestFit="1" customWidth="1"/>
    <col min="8" max="9" width="4.42578125" style="9"/>
    <col min="10" max="10" width="3.28515625" style="9" customWidth="1"/>
    <col min="11" max="18" width="4.42578125" style="9"/>
    <col min="19" max="19" width="4.42578125" style="9" customWidth="1"/>
    <col min="20" max="20" width="11.140625" style="9" customWidth="1"/>
    <col min="21" max="21" width="12.5703125" style="9" customWidth="1"/>
    <col min="22" max="16384" width="4.42578125" style="9"/>
  </cols>
  <sheetData>
    <row r="2" spans="1:21" ht="24" customHeight="1" x14ac:dyDescent="0.25">
      <c r="S2" s="19">
        <v>1</v>
      </c>
      <c r="T2" s="19" t="str">
        <f>_xlfn.CONCAT(G5:G9)</f>
        <v>токио</v>
      </c>
      <c r="U2" s="9">
        <f>IF(T2="Токио", 1, 0 )</f>
        <v>1</v>
      </c>
    </row>
    <row r="3" spans="1:21" ht="24" customHeight="1" x14ac:dyDescent="0.25">
      <c r="S3" s="19">
        <v>2</v>
      </c>
      <c r="T3" s="19" t="str">
        <f>_xlfn.CONCAT(D5:H5)</f>
        <v>кости</v>
      </c>
      <c r="U3" s="9">
        <f>IF(T3="Кости", 1, 0 )</f>
        <v>1</v>
      </c>
    </row>
    <row r="4" spans="1:21" ht="24" customHeight="1" x14ac:dyDescent="0.25">
      <c r="G4" s="23">
        <v>1</v>
      </c>
      <c r="S4" s="19">
        <v>3</v>
      </c>
      <c r="T4" s="19" t="str">
        <f>_xlfn.CONCAT(C9:K9)</f>
        <v>волгоград</v>
      </c>
      <c r="U4" s="9">
        <f>IF(T4="Волгоград", 1, 0 )</f>
        <v>1</v>
      </c>
    </row>
    <row r="5" spans="1:21" ht="24" customHeight="1" x14ac:dyDescent="0.25">
      <c r="C5" s="19">
        <v>2</v>
      </c>
      <c r="D5" s="7" t="s">
        <v>6</v>
      </c>
      <c r="E5" s="7" t="s">
        <v>5</v>
      </c>
      <c r="F5" s="7" t="s">
        <v>40</v>
      </c>
      <c r="G5" s="7" t="s">
        <v>4</v>
      </c>
      <c r="H5" s="7" t="s">
        <v>7</v>
      </c>
      <c r="S5" s="19">
        <v>4</v>
      </c>
      <c r="T5" s="19" t="str">
        <f>_xlfn.CONCAT(J8:J13)</f>
        <v>ламанш</v>
      </c>
      <c r="U5" s="9">
        <f>IF(T5="Ламанш", 1, 0 )</f>
        <v>1</v>
      </c>
    </row>
    <row r="6" spans="1:21" ht="24" customHeight="1" x14ac:dyDescent="0.25">
      <c r="G6" s="24" t="s">
        <v>5</v>
      </c>
    </row>
    <row r="7" spans="1:21" ht="24" customHeight="1" x14ac:dyDescent="0.25">
      <c r="G7" s="7" t="s">
        <v>6</v>
      </c>
      <c r="J7" s="19">
        <v>4</v>
      </c>
    </row>
    <row r="8" spans="1:21" ht="24" customHeight="1" x14ac:dyDescent="0.25">
      <c r="G8" s="25" t="s">
        <v>7</v>
      </c>
      <c r="J8" s="7" t="s">
        <v>45</v>
      </c>
    </row>
    <row r="9" spans="1:21" ht="24" customHeight="1" x14ac:dyDescent="0.25">
      <c r="B9" s="19">
        <v>3</v>
      </c>
      <c r="C9" s="7" t="s">
        <v>49</v>
      </c>
      <c r="D9" s="7" t="s">
        <v>5</v>
      </c>
      <c r="E9" s="7" t="s">
        <v>45</v>
      </c>
      <c r="F9" s="7" t="s">
        <v>41</v>
      </c>
      <c r="G9" s="7" t="s">
        <v>5</v>
      </c>
      <c r="H9" s="7" t="s">
        <v>41</v>
      </c>
      <c r="I9" s="26" t="s">
        <v>42</v>
      </c>
      <c r="J9" s="7" t="s">
        <v>43</v>
      </c>
      <c r="K9" s="27" t="s">
        <v>44</v>
      </c>
    </row>
    <row r="10" spans="1:21" ht="24" customHeight="1" x14ac:dyDescent="0.25">
      <c r="J10" s="7" t="s">
        <v>46</v>
      </c>
    </row>
    <row r="11" spans="1:21" ht="24" customHeight="1" x14ac:dyDescent="0.25">
      <c r="J11" s="7" t="s">
        <v>43</v>
      </c>
    </row>
    <row r="12" spans="1:21" ht="24" customHeight="1" x14ac:dyDescent="0.25">
      <c r="J12" s="7" t="s">
        <v>47</v>
      </c>
    </row>
    <row r="13" spans="1:21" ht="24" customHeight="1" x14ac:dyDescent="0.25">
      <c r="J13" s="7" t="s">
        <v>48</v>
      </c>
    </row>
    <row r="16" spans="1:21" ht="24" customHeight="1" x14ac:dyDescent="0.25">
      <c r="A16" s="28" t="s">
        <v>39</v>
      </c>
      <c r="B16" s="28"/>
      <c r="C16" s="28"/>
      <c r="D16" s="28"/>
      <c r="E16" s="28"/>
      <c r="F16" s="29"/>
      <c r="G16" s="19">
        <f>SUM(U2:U5)</f>
        <v>4</v>
      </c>
    </row>
  </sheetData>
  <mergeCells count="1">
    <mergeCell ref="A16:F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9986-BDB0-47C6-9009-67AB55E63AAE}"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0682-03DC-4526-9CB0-C6F11C028829}">
  <dimension ref="A2:E13"/>
  <sheetViews>
    <sheetView tabSelected="1" topLeftCell="B1" workbookViewId="0">
      <selection activeCell="G4" sqref="G4"/>
    </sheetView>
  </sheetViews>
  <sheetFormatPr defaultColWidth="17.140625" defaultRowHeight="15" x14ac:dyDescent="0.25"/>
  <cols>
    <col min="3" max="3" width="40.85546875" customWidth="1"/>
    <col min="4" max="4" width="29" customWidth="1"/>
  </cols>
  <sheetData>
    <row r="2" spans="1:5" x14ac:dyDescent="0.25">
      <c r="B2" s="30" t="s">
        <v>51</v>
      </c>
      <c r="C2" s="30" t="s">
        <v>50</v>
      </c>
      <c r="D2" s="30" t="s">
        <v>52</v>
      </c>
      <c r="E2" s="30" t="s">
        <v>53</v>
      </c>
    </row>
    <row r="3" spans="1:5" x14ac:dyDescent="0.25">
      <c r="A3">
        <v>1</v>
      </c>
      <c r="B3" s="30" t="s">
        <v>56</v>
      </c>
      <c r="C3" s="30" t="s">
        <v>54</v>
      </c>
      <c r="D3" s="30">
        <v>1835</v>
      </c>
      <c r="E3" s="30" t="s">
        <v>55</v>
      </c>
    </row>
    <row r="4" spans="1:5" x14ac:dyDescent="0.25">
      <c r="A4">
        <v>2</v>
      </c>
      <c r="B4" s="30" t="s">
        <v>57</v>
      </c>
      <c r="C4" s="30" t="s">
        <v>58</v>
      </c>
      <c r="D4" s="30">
        <v>1831</v>
      </c>
      <c r="E4" s="30" t="s">
        <v>55</v>
      </c>
    </row>
    <row r="5" spans="1:5" x14ac:dyDescent="0.25">
      <c r="A5">
        <v>3</v>
      </c>
      <c r="B5" s="30" t="s">
        <v>59</v>
      </c>
      <c r="C5" s="30" t="s">
        <v>60</v>
      </c>
      <c r="D5" s="30">
        <v>1825</v>
      </c>
      <c r="E5" s="30" t="s">
        <v>61</v>
      </c>
    </row>
    <row r="6" spans="1:5" x14ac:dyDescent="0.25">
      <c r="A6">
        <v>4</v>
      </c>
      <c r="B6" s="30" t="s">
        <v>57</v>
      </c>
      <c r="C6" s="30" t="s">
        <v>62</v>
      </c>
      <c r="D6" s="30">
        <v>1836</v>
      </c>
      <c r="E6" s="30" t="s">
        <v>55</v>
      </c>
    </row>
    <row r="7" spans="1:5" x14ac:dyDescent="0.25">
      <c r="A7">
        <v>5</v>
      </c>
      <c r="B7" s="30" t="s">
        <v>57</v>
      </c>
      <c r="C7" s="30" t="s">
        <v>63</v>
      </c>
      <c r="D7" s="30">
        <v>1833</v>
      </c>
      <c r="E7" s="30" t="s">
        <v>64</v>
      </c>
    </row>
    <row r="8" spans="1:5" x14ac:dyDescent="0.25">
      <c r="A8">
        <v>6</v>
      </c>
      <c r="B8" s="30" t="s">
        <v>65</v>
      </c>
      <c r="C8" s="30" t="s">
        <v>74</v>
      </c>
      <c r="D8" s="30">
        <v>1834</v>
      </c>
      <c r="E8" s="30" t="s">
        <v>66</v>
      </c>
    </row>
    <row r="9" spans="1:5" x14ac:dyDescent="0.25">
      <c r="A9">
        <v>7</v>
      </c>
      <c r="B9" s="30" t="s">
        <v>57</v>
      </c>
      <c r="C9" s="30" t="s">
        <v>67</v>
      </c>
      <c r="D9" s="30">
        <v>1831</v>
      </c>
      <c r="E9" s="30" t="s">
        <v>55</v>
      </c>
    </row>
    <row r="10" spans="1:5" x14ac:dyDescent="0.25">
      <c r="A10">
        <v>8</v>
      </c>
      <c r="B10" s="30" t="s">
        <v>68</v>
      </c>
      <c r="C10" s="30" t="s">
        <v>69</v>
      </c>
      <c r="D10" s="30">
        <v>1854</v>
      </c>
      <c r="E10" s="30" t="s">
        <v>66</v>
      </c>
    </row>
    <row r="11" spans="1:5" x14ac:dyDescent="0.25">
      <c r="A11">
        <v>9</v>
      </c>
      <c r="B11" s="30" t="s">
        <v>57</v>
      </c>
      <c r="C11" s="30" t="s">
        <v>70</v>
      </c>
      <c r="D11" s="30">
        <v>1841</v>
      </c>
      <c r="E11" s="30" t="s">
        <v>64</v>
      </c>
    </row>
    <row r="12" spans="1:5" x14ac:dyDescent="0.25">
      <c r="A12">
        <v>10</v>
      </c>
      <c r="B12" s="30" t="s">
        <v>56</v>
      </c>
      <c r="C12" s="30" t="s">
        <v>71</v>
      </c>
      <c r="D12" s="30">
        <v>1842</v>
      </c>
      <c r="E12" s="30" t="s">
        <v>64</v>
      </c>
    </row>
    <row r="13" spans="1:5" x14ac:dyDescent="0.25">
      <c r="A13">
        <v>11</v>
      </c>
      <c r="B13" s="30" t="s">
        <v>72</v>
      </c>
      <c r="C13" s="30" t="s">
        <v>73</v>
      </c>
      <c r="D13" s="30">
        <v>1783</v>
      </c>
      <c r="E13" s="30" t="s">
        <v>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73F4-25AD-45DA-A720-ECD836DE9437}">
  <dimension ref="B3:F6"/>
  <sheetViews>
    <sheetView workbookViewId="0">
      <selection activeCell="N8" sqref="N8"/>
    </sheetView>
  </sheetViews>
  <sheetFormatPr defaultRowHeight="15" x14ac:dyDescent="0.25"/>
  <sheetData>
    <row r="3" spans="2:6" x14ac:dyDescent="0.25">
      <c r="B3">
        <v>1</v>
      </c>
      <c r="C3">
        <v>10</v>
      </c>
      <c r="D3">
        <v>31</v>
      </c>
    </row>
    <row r="4" spans="2:6" x14ac:dyDescent="0.25">
      <c r="B4">
        <v>2</v>
      </c>
      <c r="C4">
        <v>20</v>
      </c>
      <c r="D4">
        <v>32</v>
      </c>
    </row>
    <row r="5" spans="2:6" x14ac:dyDescent="0.25">
      <c r="B5">
        <v>3</v>
      </c>
      <c r="C5">
        <v>30</v>
      </c>
      <c r="D5">
        <v>33</v>
      </c>
      <c r="F5" t="e">
        <f>B3:C5</f>
        <v>#VALUE!</v>
      </c>
    </row>
    <row r="6" spans="2:6" x14ac:dyDescent="0.25">
      <c r="B6">
        <v>4</v>
      </c>
      <c r="C6">
        <v>40</v>
      </c>
      <c r="D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Sheet1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Dolfin</dc:creator>
  <cp:lastModifiedBy>Dolfin</cp:lastModifiedBy>
  <dcterms:created xsi:type="dcterms:W3CDTF">2015-06-05T18:17:20Z</dcterms:created>
  <dcterms:modified xsi:type="dcterms:W3CDTF">2022-11-11T08:37:47Z</dcterms:modified>
</cp:coreProperties>
</file>