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project_faisal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3" i="2" l="1"/>
  <c r="C54" i="2"/>
  <c r="C55" i="2"/>
  <c r="C56" i="2"/>
  <c r="C52" i="2"/>
  <c r="C44" i="2"/>
  <c r="D44" i="2"/>
  <c r="D45" i="2"/>
  <c r="D46" i="2"/>
  <c r="D47" i="2"/>
  <c r="D43" i="2"/>
  <c r="C43" i="2"/>
  <c r="C45" i="2"/>
  <c r="C46" i="2"/>
  <c r="C47" i="2"/>
  <c r="D37" i="2"/>
  <c r="E37" i="2"/>
  <c r="F37" i="2"/>
  <c r="G37" i="2"/>
  <c r="H37" i="2"/>
  <c r="I37" i="2"/>
  <c r="C37" i="2"/>
  <c r="D35" i="2"/>
  <c r="E35" i="2"/>
  <c r="F35" i="2"/>
  <c r="G35" i="2"/>
  <c r="H35" i="2"/>
  <c r="I35" i="2"/>
  <c r="C35" i="2"/>
  <c r="H27" i="2"/>
  <c r="H28" i="2"/>
  <c r="H29" i="2"/>
  <c r="H30" i="2"/>
  <c r="I27" i="2"/>
  <c r="I28" i="2"/>
  <c r="I29" i="2"/>
  <c r="I30" i="2"/>
  <c r="F27" i="2"/>
  <c r="F28" i="2"/>
  <c r="F29" i="2"/>
  <c r="F30" i="2"/>
  <c r="I26" i="2"/>
  <c r="H26" i="2"/>
  <c r="G27" i="2"/>
  <c r="G28" i="2"/>
  <c r="G29" i="2"/>
  <c r="G30" i="2"/>
  <c r="G26" i="2"/>
  <c r="G16" i="2"/>
  <c r="F26" i="2"/>
  <c r="E27" i="2"/>
  <c r="E28" i="2"/>
  <c r="E29" i="2"/>
  <c r="E30" i="2"/>
  <c r="E26" i="2"/>
  <c r="D27" i="2"/>
  <c r="D28" i="2"/>
  <c r="D29" i="2"/>
  <c r="D30" i="2"/>
  <c r="D26" i="2"/>
  <c r="C27" i="2"/>
  <c r="C28" i="2"/>
  <c r="C29" i="2"/>
  <c r="C30" i="2"/>
  <c r="C26" i="2"/>
  <c r="I17" i="2"/>
  <c r="I18" i="2"/>
  <c r="I19" i="2"/>
  <c r="I20" i="2"/>
  <c r="I16" i="2"/>
  <c r="H17" i="2"/>
  <c r="H18" i="2"/>
  <c r="H19" i="2"/>
  <c r="H20" i="2"/>
  <c r="H16" i="2"/>
  <c r="G17" i="2"/>
  <c r="G18" i="2"/>
  <c r="G19" i="2"/>
  <c r="G20" i="2"/>
  <c r="F17" i="2"/>
  <c r="F18" i="2"/>
  <c r="F19" i="2"/>
  <c r="F20" i="2"/>
  <c r="F16" i="2"/>
  <c r="E17" i="2"/>
  <c r="E18" i="2"/>
  <c r="E19" i="2"/>
  <c r="E20" i="2"/>
  <c r="E16" i="2"/>
  <c r="D17" i="2"/>
  <c r="D18" i="2"/>
  <c r="D19" i="2"/>
  <c r="D20" i="2"/>
  <c r="D16" i="2"/>
  <c r="C16" i="2"/>
  <c r="C18" i="2"/>
  <c r="C19" i="2"/>
  <c r="C20" i="2"/>
  <c r="C17" i="2"/>
  <c r="D15" i="2"/>
  <c r="E15" i="2"/>
  <c r="F15" i="2"/>
  <c r="G15" i="2"/>
  <c r="H15" i="2"/>
  <c r="I15" i="2"/>
  <c r="C15" i="2"/>
  <c r="C12" i="1"/>
  <c r="D12" i="1"/>
  <c r="E12" i="1"/>
  <c r="D15" i="1" l="1"/>
  <c r="D21" i="1" s="1"/>
  <c r="E14" i="1"/>
  <c r="C13" i="1"/>
  <c r="D13" i="1" l="1"/>
  <c r="D14" i="1"/>
  <c r="C14" i="1"/>
  <c r="C20" i="1" s="1"/>
  <c r="E15" i="1"/>
  <c r="E21" i="1" s="1"/>
  <c r="E24" i="1" s="1"/>
  <c r="E13" i="1"/>
  <c r="C15" i="1"/>
  <c r="C21" i="1" s="1"/>
  <c r="C19" i="1"/>
  <c r="C24" i="1" s="1"/>
  <c r="E19" i="1" l="1"/>
  <c r="D19" i="1"/>
  <c r="D26" i="1" s="1"/>
  <c r="E20" i="1"/>
  <c r="E26" i="1" s="1"/>
  <c r="D20" i="1"/>
  <c r="D24" i="1" s="1"/>
  <c r="C31" i="1" s="1"/>
  <c r="C26" i="1"/>
  <c r="C30" i="1" l="1"/>
  <c r="C29" i="1"/>
  <c r="F31" i="1"/>
  <c r="C37" i="1" s="1"/>
  <c r="F30" i="1"/>
  <c r="F29" i="1"/>
  <c r="C36" i="1" l="1"/>
  <c r="C35" i="1"/>
</calcChain>
</file>

<file path=xl/sharedStrings.xml><?xml version="1.0" encoding="utf-8"?>
<sst xmlns="http://schemas.openxmlformats.org/spreadsheetml/2006/main" count="111" uniqueCount="45">
  <si>
    <t>Bobot</t>
  </si>
  <si>
    <t>Fasilitas</t>
  </si>
  <si>
    <t>Biaya</t>
  </si>
  <si>
    <t>Dosen</t>
  </si>
  <si>
    <t>b</t>
  </si>
  <si>
    <t>c</t>
  </si>
  <si>
    <t>alternatif</t>
  </si>
  <si>
    <t>Univ 1</t>
  </si>
  <si>
    <t>Univ 2</t>
  </si>
  <si>
    <t>fasilitas</t>
  </si>
  <si>
    <t xml:space="preserve">biaya </t>
  </si>
  <si>
    <t>dosen</t>
  </si>
  <si>
    <t>matrix ternormalisasi</t>
  </si>
  <si>
    <t>pembagi</t>
  </si>
  <si>
    <t>univ 1</t>
  </si>
  <si>
    <t>univ 2</t>
  </si>
  <si>
    <t>matrix bobot ternormalisasi</t>
  </si>
  <si>
    <t>matrix ideal</t>
  </si>
  <si>
    <t>max</t>
  </si>
  <si>
    <t>min</t>
  </si>
  <si>
    <t>jarak solusi ideal</t>
  </si>
  <si>
    <t>D-</t>
  </si>
  <si>
    <t>nilai preferensi</t>
  </si>
  <si>
    <t>preferensi</t>
  </si>
  <si>
    <t>D+</t>
  </si>
  <si>
    <t>Univ 3</t>
  </si>
  <si>
    <t>univ 3</t>
  </si>
  <si>
    <t>Absensi</t>
  </si>
  <si>
    <t>Inisiatif</t>
  </si>
  <si>
    <t>Prestasi</t>
  </si>
  <si>
    <t>Kerjasama</t>
  </si>
  <si>
    <t>Ketertiban</t>
  </si>
  <si>
    <t>Kinerja</t>
  </si>
  <si>
    <t>Alternatif</t>
  </si>
  <si>
    <t>Kriteria</t>
  </si>
  <si>
    <t>Harini</t>
  </si>
  <si>
    <t xml:space="preserve">          Sunarto</t>
  </si>
  <si>
    <t>Sosial</t>
  </si>
  <si>
    <r>
      <t xml:space="preserve">           </t>
    </r>
    <r>
      <rPr>
        <sz val="11"/>
        <color theme="1"/>
        <rFont val="Times New Roman"/>
        <family val="1"/>
      </rPr>
      <t>Syafrinal</t>
    </r>
  </si>
  <si>
    <t>Yuliarti</t>
  </si>
  <si>
    <t>Defridawati</t>
  </si>
  <si>
    <t>Sunarto</t>
  </si>
  <si>
    <t>Syafrinal</t>
  </si>
  <si>
    <r>
      <t>D</t>
    </r>
    <r>
      <rPr>
        <vertAlign val="superscript"/>
        <sz val="10"/>
        <color theme="1"/>
        <rFont val="Times New Roman"/>
        <family val="1"/>
      </rPr>
      <t>+</t>
    </r>
  </si>
  <si>
    <r>
      <t>D</t>
    </r>
    <r>
      <rPr>
        <vertAlign val="superscript"/>
        <sz val="11"/>
        <color theme="1"/>
        <rFont val="Times New Roman"/>
        <family val="1"/>
      </rPr>
      <t>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</si>
</sst>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2" borderId="7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 indent="4"/>
    </xf>
    <xf numFmtId="0" fontId="1" fillId="2" borderId="4" xfId="0" applyFont="1" applyFill="1" applyBorder="1" applyAlignment="1">
      <alignment horizontal="left" vertical="center" wrapText="1" indent="4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0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 indent="4"/>
    </xf>
    <xf numFmtId="0" fontId="2" fillId="2" borderId="11" xfId="0" applyFont="1" applyFill="1" applyBorder="1" applyAlignment="1">
      <alignment horizontal="left" vertical="center" wrapText="1" indent="2"/>
    </xf>
    <xf numFmtId="0" fontId="1" fillId="0" borderId="12" xfId="0" applyFont="1" applyBorder="1" applyAlignment="1">
      <alignment horizontal="left" vertical="center" wrapText="1" indent="4"/>
    </xf>
    <xf numFmtId="0" fontId="1" fillId="0" borderId="12" xfId="0" applyFont="1" applyBorder="1" applyAlignment="1">
      <alignment horizontal="left" vertical="center" wrapText="1" indent="2"/>
    </xf>
    <xf numFmtId="0" fontId="2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7"/>
  <sheetViews>
    <sheetView topLeftCell="A26" zoomScale="115" zoomScaleNormal="115" workbookViewId="0">
      <selection activeCell="C35" sqref="C35"/>
    </sheetView>
  </sheetViews>
  <sheetFormatPr defaultRowHeight="15" x14ac:dyDescent="0.25"/>
  <cols>
    <col min="2" max="2" width="9.140625" customWidth="1"/>
  </cols>
  <sheetData>
    <row r="2" spans="2:5" x14ac:dyDescent="0.25">
      <c r="B2" s="1"/>
      <c r="C2" s="1" t="s">
        <v>1</v>
      </c>
      <c r="D2" s="1" t="s">
        <v>2</v>
      </c>
      <c r="E2" s="1" t="s">
        <v>3</v>
      </c>
    </row>
    <row r="3" spans="2:5" x14ac:dyDescent="0.25">
      <c r="B3" s="1" t="s">
        <v>0</v>
      </c>
      <c r="C3" s="1">
        <v>4</v>
      </c>
      <c r="D3" s="1">
        <v>3</v>
      </c>
      <c r="E3" s="1">
        <v>5</v>
      </c>
    </row>
    <row r="4" spans="2:5" x14ac:dyDescent="0.25">
      <c r="B4" s="1"/>
      <c r="C4" s="1" t="s">
        <v>4</v>
      </c>
      <c r="D4" s="1" t="s">
        <v>5</v>
      </c>
      <c r="E4" s="1" t="s">
        <v>4</v>
      </c>
    </row>
    <row r="6" spans="2:5" ht="15.75" customHeight="1" x14ac:dyDescent="0.25">
      <c r="B6" t="s">
        <v>6</v>
      </c>
      <c r="C6" t="s">
        <v>9</v>
      </c>
      <c r="D6" t="s">
        <v>10</v>
      </c>
      <c r="E6" t="s">
        <v>11</v>
      </c>
    </row>
    <row r="7" spans="2:5" x14ac:dyDescent="0.25">
      <c r="B7" t="s">
        <v>7</v>
      </c>
      <c r="C7">
        <v>3</v>
      </c>
      <c r="D7">
        <v>3</v>
      </c>
      <c r="E7">
        <v>2</v>
      </c>
    </row>
    <row r="8" spans="2:5" x14ac:dyDescent="0.25">
      <c r="B8" t="s">
        <v>8</v>
      </c>
      <c r="C8">
        <v>3</v>
      </c>
      <c r="D8">
        <v>1</v>
      </c>
      <c r="E8">
        <v>2</v>
      </c>
    </row>
    <row r="9" spans="2:5" x14ac:dyDescent="0.25">
      <c r="B9" t="s">
        <v>25</v>
      </c>
      <c r="C9">
        <v>3</v>
      </c>
      <c r="D9">
        <v>2</v>
      </c>
      <c r="E9">
        <v>3</v>
      </c>
    </row>
    <row r="11" spans="2:5" x14ac:dyDescent="0.25">
      <c r="B11" t="s">
        <v>12</v>
      </c>
    </row>
    <row r="12" spans="2:5" x14ac:dyDescent="0.25">
      <c r="B12" t="s">
        <v>13</v>
      </c>
      <c r="C12">
        <f>SQRT((C7^2)+(C8^2)+(C9^2))</f>
        <v>5.196152422706632</v>
      </c>
      <c r="D12">
        <f t="shared" ref="D12:E12" si="0">SQRT((D7^2)+(D8^2)+(D9^2))</f>
        <v>3.7416573867739413</v>
      </c>
      <c r="E12">
        <f t="shared" si="0"/>
        <v>4.1231056256176606</v>
      </c>
    </row>
    <row r="13" spans="2:5" x14ac:dyDescent="0.25">
      <c r="B13" t="s">
        <v>14</v>
      </c>
      <c r="C13">
        <f>C7/C12</f>
        <v>0.57735026918962573</v>
      </c>
      <c r="D13">
        <f>D7/D12</f>
        <v>0.80178372573727319</v>
      </c>
      <c r="E13">
        <f>E7/E12</f>
        <v>0.48507125007266594</v>
      </c>
    </row>
    <row r="14" spans="2:5" x14ac:dyDescent="0.25">
      <c r="B14" t="s">
        <v>15</v>
      </c>
      <c r="C14">
        <f>C8/C12</f>
        <v>0.57735026918962573</v>
      </c>
      <c r="D14">
        <f t="shared" ref="D14:E14" si="1">D8/D12</f>
        <v>0.2672612419124244</v>
      </c>
      <c r="E14">
        <f t="shared" si="1"/>
        <v>0.48507125007266594</v>
      </c>
    </row>
    <row r="15" spans="2:5" x14ac:dyDescent="0.25">
      <c r="B15" t="s">
        <v>26</v>
      </c>
      <c r="C15">
        <f>C9/C12</f>
        <v>0.57735026918962573</v>
      </c>
      <c r="D15">
        <f t="shared" ref="D15:E15" si="2">D9/D12</f>
        <v>0.53452248382484879</v>
      </c>
      <c r="E15">
        <f t="shared" si="2"/>
        <v>0.72760687510899891</v>
      </c>
    </row>
    <row r="18" spans="2:7" x14ac:dyDescent="0.25">
      <c r="B18" t="s">
        <v>16</v>
      </c>
    </row>
    <row r="19" spans="2:7" x14ac:dyDescent="0.25">
      <c r="B19" t="s">
        <v>14</v>
      </c>
      <c r="C19">
        <f>C13*C3</f>
        <v>2.3094010767585029</v>
      </c>
      <c r="D19">
        <f>D13*D3</f>
        <v>2.4053511772118195</v>
      </c>
      <c r="E19">
        <f>E13*E3</f>
        <v>2.4253562503633299</v>
      </c>
    </row>
    <row r="20" spans="2:7" x14ac:dyDescent="0.25">
      <c r="B20" t="s">
        <v>15</v>
      </c>
      <c r="C20">
        <f>C3*C14</f>
        <v>2.3094010767585029</v>
      </c>
      <c r="D20">
        <f>D14*D3</f>
        <v>0.80178372573727319</v>
      </c>
      <c r="E20">
        <f>E14*E3</f>
        <v>2.4253562503633299</v>
      </c>
    </row>
    <row r="21" spans="2:7" x14ac:dyDescent="0.25">
      <c r="B21" t="s">
        <v>26</v>
      </c>
      <c r="C21">
        <f>C15*C3</f>
        <v>2.3094010767585029</v>
      </c>
      <c r="D21">
        <f t="shared" ref="D21:E21" si="3">D15*D3</f>
        <v>1.6035674514745464</v>
      </c>
      <c r="E21">
        <f t="shared" si="3"/>
        <v>3.6380343755449944</v>
      </c>
    </row>
    <row r="23" spans="2:7" x14ac:dyDescent="0.25">
      <c r="B23" t="s">
        <v>17</v>
      </c>
    </row>
    <row r="24" spans="2:7" x14ac:dyDescent="0.25">
      <c r="B24" t="s">
        <v>18</v>
      </c>
      <c r="C24">
        <f>C19</f>
        <v>2.3094010767585029</v>
      </c>
      <c r="D24">
        <f>D20</f>
        <v>0.80178372573727319</v>
      </c>
      <c r="E24">
        <f>E21</f>
        <v>3.6380343755449944</v>
      </c>
    </row>
    <row r="26" spans="2:7" x14ac:dyDescent="0.25">
      <c r="B26" t="s">
        <v>19</v>
      </c>
      <c r="C26">
        <f>C20</f>
        <v>2.3094010767585029</v>
      </c>
      <c r="D26">
        <f>D19</f>
        <v>2.4053511772118195</v>
      </c>
      <c r="E26">
        <f>E20</f>
        <v>2.4253562503633299</v>
      </c>
    </row>
    <row r="28" spans="2:7" x14ac:dyDescent="0.25">
      <c r="B28" t="s">
        <v>20</v>
      </c>
    </row>
    <row r="29" spans="2:7" x14ac:dyDescent="0.25">
      <c r="B29" t="s">
        <v>24</v>
      </c>
      <c r="C29">
        <f>SQRT(((C24-C19)^2)+((D24-D19)^2)+((E24-E19)^2))</f>
        <v>2.0104767610501462</v>
      </c>
      <c r="D29" t="s">
        <v>14</v>
      </c>
      <c r="E29" t="s">
        <v>21</v>
      </c>
      <c r="F29">
        <f>SQRT(((C26-C19)^2)+((D26-D19)^2)+((E26-E19)^2))</f>
        <v>0</v>
      </c>
      <c r="G29" t="s">
        <v>14</v>
      </c>
    </row>
    <row r="30" spans="2:7" x14ac:dyDescent="0.25">
      <c r="C30">
        <f>SQRT(((C24-C20)^2)+((D24-D20)^2)+((E24-E20)^2))</f>
        <v>1.2126781251816645</v>
      </c>
      <c r="D30" t="s">
        <v>15</v>
      </c>
      <c r="F30">
        <f>SQRT(((C26-C20)^2)+((D26-D20)^2)+((E26-E20)^2))</f>
        <v>1.6035674514745462</v>
      </c>
      <c r="G30" t="s">
        <v>15</v>
      </c>
    </row>
    <row r="31" spans="2:7" x14ac:dyDescent="0.25">
      <c r="C31">
        <f>SQRT(((C24-C21)^2)+((D24-D21)^2)+((E24-E21)^2))</f>
        <v>0.80178372573727319</v>
      </c>
      <c r="D31" t="s">
        <v>26</v>
      </c>
      <c r="F31">
        <f>SQRT(((C26-C21)^2)+((D26-D21)^2)+((E26-E21)^2))</f>
        <v>1.4537693689685649</v>
      </c>
      <c r="G31" t="s">
        <v>26</v>
      </c>
    </row>
    <row r="33" spans="2:3" x14ac:dyDescent="0.25">
      <c r="B33" t="s">
        <v>22</v>
      </c>
    </row>
    <row r="34" spans="2:3" x14ac:dyDescent="0.25">
      <c r="B34" t="s">
        <v>6</v>
      </c>
      <c r="C34" t="s">
        <v>23</v>
      </c>
    </row>
    <row r="35" spans="2:3" x14ac:dyDescent="0.25">
      <c r="B35" t="s">
        <v>14</v>
      </c>
      <c r="C35">
        <f>F29/(F29+C29)</f>
        <v>0</v>
      </c>
    </row>
    <row r="36" spans="2:3" x14ac:dyDescent="0.25">
      <c r="B36" t="s">
        <v>15</v>
      </c>
      <c r="C36">
        <f t="shared" ref="C36:C37" si="4">F30/(F30+C30)</f>
        <v>0.56939901291509409</v>
      </c>
    </row>
    <row r="37" spans="2:3" x14ac:dyDescent="0.25">
      <c r="B37" t="s">
        <v>26</v>
      </c>
      <c r="C37">
        <f t="shared" si="4"/>
        <v>0.64452899485310533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6"/>
  <sheetViews>
    <sheetView tabSelected="1" topLeftCell="A10" workbookViewId="0">
      <selection activeCell="C52" sqref="C52"/>
    </sheetView>
  </sheetViews>
  <sheetFormatPr defaultRowHeight="15" x14ac:dyDescent="0.25"/>
  <cols>
    <col min="2" max="2" width="14" customWidth="1"/>
    <col min="3" max="3" width="15.28515625" bestFit="1" customWidth="1"/>
    <col min="4" max="4" width="12.5703125" bestFit="1" customWidth="1"/>
  </cols>
  <sheetData>
    <row r="1" spans="2:9" ht="15.75" thickBot="1" x14ac:dyDescent="0.3"/>
    <row r="2" spans="2:9" ht="15.75" thickBot="1" x14ac:dyDescent="0.3">
      <c r="B2" t="s">
        <v>34</v>
      </c>
      <c r="C2" s="14" t="s">
        <v>27</v>
      </c>
      <c r="D2" s="15" t="s">
        <v>28</v>
      </c>
      <c r="E2" s="15" t="s">
        <v>29</v>
      </c>
      <c r="F2" s="15" t="s">
        <v>30</v>
      </c>
      <c r="G2" s="15" t="s">
        <v>31</v>
      </c>
      <c r="H2" s="15" t="s">
        <v>32</v>
      </c>
      <c r="I2" s="15" t="s">
        <v>37</v>
      </c>
    </row>
    <row r="3" spans="2:9" x14ac:dyDescent="0.25">
      <c r="B3" t="s">
        <v>0</v>
      </c>
      <c r="C3">
        <v>15</v>
      </c>
      <c r="D3">
        <v>20</v>
      </c>
      <c r="E3">
        <v>20</v>
      </c>
      <c r="F3">
        <v>10</v>
      </c>
      <c r="G3">
        <v>10</v>
      </c>
      <c r="H3">
        <v>15</v>
      </c>
      <c r="I3">
        <v>10</v>
      </c>
    </row>
    <row r="4" spans="2:9" ht="15.75" thickBot="1" x14ac:dyDescent="0.3"/>
    <row r="5" spans="2:9" ht="15.75" thickBot="1" x14ac:dyDescent="0.3">
      <c r="B5" s="8" t="s">
        <v>33</v>
      </c>
      <c r="C5" s="11" t="s">
        <v>34</v>
      </c>
      <c r="D5" s="10"/>
      <c r="E5" s="10"/>
      <c r="F5" s="10"/>
      <c r="G5" s="10"/>
      <c r="H5" s="10"/>
      <c r="I5" s="12"/>
    </row>
    <row r="6" spans="2:9" ht="15.75" thickBot="1" x14ac:dyDescent="0.3">
      <c r="B6" s="9"/>
      <c r="C6" s="2" t="s">
        <v>27</v>
      </c>
      <c r="D6" s="3" t="s">
        <v>28</v>
      </c>
      <c r="E6" s="3" t="s">
        <v>29</v>
      </c>
      <c r="F6" s="3" t="s">
        <v>30</v>
      </c>
      <c r="G6" s="3" t="s">
        <v>31</v>
      </c>
      <c r="H6" s="3" t="s">
        <v>32</v>
      </c>
      <c r="I6" s="3" t="s">
        <v>37</v>
      </c>
    </row>
    <row r="7" spans="2:9" ht="15.75" thickBot="1" x14ac:dyDescent="0.3">
      <c r="B7" s="4" t="s">
        <v>35</v>
      </c>
      <c r="C7" s="5">
        <v>80</v>
      </c>
      <c r="D7" s="6">
        <v>85</v>
      </c>
      <c r="E7" s="6">
        <v>80</v>
      </c>
      <c r="F7" s="6">
        <v>90</v>
      </c>
      <c r="G7" s="6">
        <v>85</v>
      </c>
      <c r="H7" s="6">
        <v>75</v>
      </c>
      <c r="I7" s="6">
        <v>80</v>
      </c>
    </row>
    <row r="8" spans="2:9" ht="30.75" thickBot="1" x14ac:dyDescent="0.3">
      <c r="B8" s="7" t="s">
        <v>36</v>
      </c>
      <c r="C8" s="5">
        <v>90</v>
      </c>
      <c r="D8" s="6">
        <v>85</v>
      </c>
      <c r="E8" s="6">
        <v>85</v>
      </c>
      <c r="F8" s="6">
        <v>90</v>
      </c>
      <c r="G8" s="6">
        <v>90</v>
      </c>
      <c r="H8" s="6">
        <v>90</v>
      </c>
      <c r="I8" s="6">
        <v>85</v>
      </c>
    </row>
    <row r="9" spans="2:9" ht="28.5" thickBot="1" x14ac:dyDescent="0.3">
      <c r="B9" s="13" t="s">
        <v>38</v>
      </c>
      <c r="C9" s="5">
        <v>85</v>
      </c>
      <c r="D9" s="6">
        <v>80</v>
      </c>
      <c r="E9" s="6">
        <v>85</v>
      </c>
      <c r="F9" s="6">
        <v>75</v>
      </c>
      <c r="G9" s="6">
        <v>80</v>
      </c>
      <c r="H9" s="6">
        <v>80</v>
      </c>
      <c r="I9" s="6">
        <v>75</v>
      </c>
    </row>
    <row r="10" spans="2:9" ht="15.75" thickBot="1" x14ac:dyDescent="0.3">
      <c r="B10" s="4" t="s">
        <v>39</v>
      </c>
      <c r="C10" s="6">
        <v>80</v>
      </c>
      <c r="D10" s="6">
        <v>75</v>
      </c>
      <c r="E10" s="6">
        <v>80</v>
      </c>
      <c r="F10" s="6">
        <v>85</v>
      </c>
      <c r="G10" s="6">
        <v>80</v>
      </c>
      <c r="H10" s="6">
        <v>85</v>
      </c>
      <c r="I10" s="6">
        <v>80</v>
      </c>
    </row>
    <row r="11" spans="2:9" ht="30.75" thickBot="1" x14ac:dyDescent="0.3">
      <c r="B11" s="4" t="s">
        <v>40</v>
      </c>
      <c r="C11" s="6">
        <v>90</v>
      </c>
      <c r="D11" s="6">
        <v>85</v>
      </c>
      <c r="E11" s="6">
        <v>80</v>
      </c>
      <c r="F11" s="6">
        <v>85</v>
      </c>
      <c r="G11" s="6">
        <v>90</v>
      </c>
      <c r="H11" s="6">
        <v>85</v>
      </c>
      <c r="I11" s="6">
        <v>90</v>
      </c>
    </row>
    <row r="13" spans="2:9" ht="15.75" thickBot="1" x14ac:dyDescent="0.3">
      <c r="B13" t="s">
        <v>12</v>
      </c>
    </row>
    <row r="14" spans="2:9" ht="15.75" thickBot="1" x14ac:dyDescent="0.3">
      <c r="C14" s="14" t="s">
        <v>27</v>
      </c>
      <c r="D14" s="15" t="s">
        <v>28</v>
      </c>
      <c r="E14" s="15" t="s">
        <v>29</v>
      </c>
      <c r="F14" s="15" t="s">
        <v>30</v>
      </c>
      <c r="G14" s="15" t="s">
        <v>31</v>
      </c>
      <c r="H14" s="15" t="s">
        <v>32</v>
      </c>
      <c r="I14" s="15" t="s">
        <v>37</v>
      </c>
    </row>
    <row r="15" spans="2:9" ht="15.75" thickBot="1" x14ac:dyDescent="0.3">
      <c r="B15" t="s">
        <v>13</v>
      </c>
      <c r="C15">
        <f>SQRT((C7^2)+(C8^2)+(C9^2)+(C10^2)+(C11^2))</f>
        <v>190.32866310674279</v>
      </c>
      <c r="D15">
        <f t="shared" ref="D15:I15" si="0">SQRT((D7^2)+(D8^2)+(D9^2)+(D10^2)+(D11^2))</f>
        <v>183.5755975068582</v>
      </c>
      <c r="E15">
        <f t="shared" si="0"/>
        <v>183.43936327844142</v>
      </c>
      <c r="F15">
        <f t="shared" si="0"/>
        <v>190.45996954740909</v>
      </c>
      <c r="G15">
        <f t="shared" si="0"/>
        <v>190.32866310674279</v>
      </c>
      <c r="H15">
        <f t="shared" si="0"/>
        <v>185.94353981787052</v>
      </c>
      <c r="I15">
        <f t="shared" si="0"/>
        <v>183.71173070873834</v>
      </c>
    </row>
    <row r="16" spans="2:9" ht="15.75" thickBot="1" x14ac:dyDescent="0.3">
      <c r="B16" s="16" t="s">
        <v>35</v>
      </c>
      <c r="C16">
        <f>C7/C15</f>
        <v>0.42032554999418703</v>
      </c>
      <c r="D16">
        <f>D7/$D$15</f>
        <v>0.4630245040974168</v>
      </c>
      <c r="E16">
        <f t="shared" ref="E16:I16" si="1">E7/$D$15</f>
        <v>0.43578776856227464</v>
      </c>
      <c r="F16">
        <f>F7/$F$15</f>
        <v>0.47254024146841678</v>
      </c>
      <c r="G16">
        <f>G7/$G$15</f>
        <v>0.44659589686882373</v>
      </c>
      <c r="H16">
        <f>H7/$H$15</f>
        <v>0.40334824255503365</v>
      </c>
      <c r="I16">
        <f>I7/$I$15</f>
        <v>0.4354648431614539</v>
      </c>
    </row>
    <row r="17" spans="2:9" ht="15.75" thickBot="1" x14ac:dyDescent="0.3">
      <c r="B17" s="7" t="s">
        <v>41</v>
      </c>
      <c r="C17">
        <f>C8/$C$15</f>
        <v>0.47286624374346042</v>
      </c>
      <c r="D17">
        <f t="shared" ref="D17:F20" si="2">D8/$D$15</f>
        <v>0.4630245040974168</v>
      </c>
      <c r="E17">
        <f t="shared" si="2"/>
        <v>0.4630245040974168</v>
      </c>
      <c r="F17">
        <f t="shared" ref="F17:F20" si="3">F8/$F$15</f>
        <v>0.47254024146841678</v>
      </c>
      <c r="G17">
        <f t="shared" ref="G17:G20" si="4">G8/$G$15</f>
        <v>0.47286624374346042</v>
      </c>
      <c r="H17">
        <f t="shared" ref="H17:H20" si="5">H8/$H$15</f>
        <v>0.48401789106604043</v>
      </c>
      <c r="I17">
        <f t="shared" ref="I17:I20" si="6">I8/$I$15</f>
        <v>0.46268139585904478</v>
      </c>
    </row>
    <row r="18" spans="2:9" ht="15.75" thickBot="1" x14ac:dyDescent="0.3">
      <c r="B18" s="4" t="s">
        <v>42</v>
      </c>
      <c r="C18">
        <f t="shared" ref="C18:C20" si="7">C9/$C$15</f>
        <v>0.44659589686882373</v>
      </c>
      <c r="D18">
        <f t="shared" si="2"/>
        <v>0.43578776856227464</v>
      </c>
      <c r="E18">
        <f t="shared" si="2"/>
        <v>0.4630245040974168</v>
      </c>
      <c r="F18">
        <f t="shared" si="3"/>
        <v>0.39378353455701398</v>
      </c>
      <c r="G18">
        <f t="shared" si="4"/>
        <v>0.42032554999418703</v>
      </c>
      <c r="H18">
        <f t="shared" si="5"/>
        <v>0.43023812539203593</v>
      </c>
      <c r="I18">
        <f t="shared" si="6"/>
        <v>0.40824829046386307</v>
      </c>
    </row>
    <row r="19" spans="2:9" ht="15.75" thickBot="1" x14ac:dyDescent="0.3">
      <c r="B19" s="4" t="s">
        <v>39</v>
      </c>
      <c r="C19">
        <f t="shared" si="7"/>
        <v>0.42032554999418703</v>
      </c>
      <c r="D19">
        <f t="shared" si="2"/>
        <v>0.40855103302713247</v>
      </c>
      <c r="E19">
        <f t="shared" si="2"/>
        <v>0.43578776856227464</v>
      </c>
      <c r="F19">
        <f t="shared" si="3"/>
        <v>0.44628800583128253</v>
      </c>
      <c r="G19">
        <f t="shared" si="4"/>
        <v>0.42032554999418703</v>
      </c>
      <c r="H19">
        <f t="shared" si="5"/>
        <v>0.45712800822903815</v>
      </c>
      <c r="I19">
        <f t="shared" si="6"/>
        <v>0.4354648431614539</v>
      </c>
    </row>
    <row r="20" spans="2:9" ht="15.75" thickBot="1" x14ac:dyDescent="0.3">
      <c r="B20" s="4" t="s">
        <v>40</v>
      </c>
      <c r="C20">
        <f t="shared" si="7"/>
        <v>0.47286624374346042</v>
      </c>
      <c r="D20">
        <f t="shared" si="2"/>
        <v>0.4630245040974168</v>
      </c>
      <c r="E20">
        <f t="shared" si="2"/>
        <v>0.43578776856227464</v>
      </c>
      <c r="F20">
        <f t="shared" si="3"/>
        <v>0.44628800583128253</v>
      </c>
      <c r="G20">
        <f t="shared" si="4"/>
        <v>0.47286624374346042</v>
      </c>
      <c r="H20">
        <f t="shared" si="5"/>
        <v>0.45712800822903815</v>
      </c>
      <c r="I20">
        <f t="shared" si="6"/>
        <v>0.48989794855663565</v>
      </c>
    </row>
    <row r="23" spans="2:9" ht="30" x14ac:dyDescent="0.25">
      <c r="B23" s="17" t="s">
        <v>16</v>
      </c>
    </row>
    <row r="24" spans="2:9" ht="15.75" thickBot="1" x14ac:dyDescent="0.3"/>
    <row r="25" spans="2:9" ht="15.75" thickBot="1" x14ac:dyDescent="0.3">
      <c r="C25" s="14" t="s">
        <v>27</v>
      </c>
      <c r="D25" s="15" t="s">
        <v>28</v>
      </c>
      <c r="E25" s="15" t="s">
        <v>29</v>
      </c>
      <c r="F25" s="15" t="s">
        <v>30</v>
      </c>
      <c r="G25" s="15" t="s">
        <v>31</v>
      </c>
      <c r="H25" s="15" t="s">
        <v>32</v>
      </c>
      <c r="I25" s="15" t="s">
        <v>37</v>
      </c>
    </row>
    <row r="26" spans="2:9" ht="15.75" thickBot="1" x14ac:dyDescent="0.3">
      <c r="B26" s="16" t="s">
        <v>35</v>
      </c>
      <c r="C26">
        <f>C16*$C$3</f>
        <v>6.3048832499128054</v>
      </c>
      <c r="D26">
        <f>D16*$D$3</f>
        <v>9.2604900819483369</v>
      </c>
      <c r="E26">
        <f>E16*$E$3</f>
        <v>8.7157553712454927</v>
      </c>
      <c r="F26">
        <f>F16*$F$3</f>
        <v>4.7254024146841678</v>
      </c>
      <c r="G26">
        <f>G16*$G$3</f>
        <v>4.4659589686882377</v>
      </c>
      <c r="H26">
        <f>H16*$H$3</f>
        <v>6.0502236383255052</v>
      </c>
      <c r="I26">
        <f>I16*$I$3</f>
        <v>4.3546484316145389</v>
      </c>
    </row>
    <row r="27" spans="2:9" ht="15.75" thickBot="1" x14ac:dyDescent="0.3">
      <c r="B27" s="7" t="s">
        <v>41</v>
      </c>
      <c r="C27">
        <f t="shared" ref="C27:C30" si="8">C17*$C$3</f>
        <v>7.092993656151906</v>
      </c>
      <c r="D27">
        <f t="shared" ref="D27:D30" si="9">D17*$D$3</f>
        <v>9.2604900819483369</v>
      </c>
      <c r="E27">
        <f t="shared" ref="E27:E30" si="10">E17*$E$3</f>
        <v>9.2604900819483369</v>
      </c>
      <c r="F27">
        <f t="shared" ref="F27:F30" si="11">F17*$F$3</f>
        <v>4.7254024146841678</v>
      </c>
      <c r="G27">
        <f t="shared" ref="G27:G30" si="12">G17*$G$3</f>
        <v>4.728662437434604</v>
      </c>
      <c r="H27">
        <f t="shared" ref="H27:H30" si="13">H17*$H$3</f>
        <v>7.2602683659906067</v>
      </c>
      <c r="I27">
        <f t="shared" ref="I27:I30" si="14">I17*$I$3</f>
        <v>4.6268139585904482</v>
      </c>
    </row>
    <row r="28" spans="2:9" ht="15.75" thickBot="1" x14ac:dyDescent="0.3">
      <c r="B28" s="4" t="s">
        <v>42</v>
      </c>
      <c r="C28">
        <f t="shared" si="8"/>
        <v>6.6989384530323557</v>
      </c>
      <c r="D28">
        <f t="shared" si="9"/>
        <v>8.7157553712454927</v>
      </c>
      <c r="E28">
        <f t="shared" si="10"/>
        <v>9.2604900819483369</v>
      </c>
      <c r="F28">
        <f t="shared" si="11"/>
        <v>3.9378353455701398</v>
      </c>
      <c r="G28">
        <f t="shared" si="12"/>
        <v>4.2032554999418705</v>
      </c>
      <c r="H28">
        <f t="shared" si="13"/>
        <v>6.4535718808805393</v>
      </c>
      <c r="I28">
        <f t="shared" si="14"/>
        <v>4.0824829046386304</v>
      </c>
    </row>
    <row r="29" spans="2:9" ht="15.75" thickBot="1" x14ac:dyDescent="0.3">
      <c r="B29" s="4" t="s">
        <v>39</v>
      </c>
      <c r="C29">
        <f t="shared" si="8"/>
        <v>6.3048832499128054</v>
      </c>
      <c r="D29">
        <f t="shared" si="9"/>
        <v>8.1710206605426485</v>
      </c>
      <c r="E29">
        <f t="shared" si="10"/>
        <v>8.7157553712454927</v>
      </c>
      <c r="F29">
        <f t="shared" si="11"/>
        <v>4.462880058312825</v>
      </c>
      <c r="G29">
        <f t="shared" si="12"/>
        <v>4.2032554999418705</v>
      </c>
      <c r="H29">
        <f t="shared" si="13"/>
        <v>6.8569201234355726</v>
      </c>
      <c r="I29">
        <f t="shared" si="14"/>
        <v>4.3546484316145389</v>
      </c>
    </row>
    <row r="30" spans="2:9" ht="15.75" thickBot="1" x14ac:dyDescent="0.3">
      <c r="B30" s="4" t="s">
        <v>40</v>
      </c>
      <c r="C30">
        <f t="shared" si="8"/>
        <v>7.092993656151906</v>
      </c>
      <c r="D30">
        <f t="shared" si="9"/>
        <v>9.2604900819483369</v>
      </c>
      <c r="E30">
        <f t="shared" si="10"/>
        <v>8.7157553712454927</v>
      </c>
      <c r="F30">
        <f t="shared" si="11"/>
        <v>4.462880058312825</v>
      </c>
      <c r="G30">
        <f t="shared" si="12"/>
        <v>4.728662437434604</v>
      </c>
      <c r="H30">
        <f t="shared" si="13"/>
        <v>6.8569201234355726</v>
      </c>
      <c r="I30">
        <f t="shared" si="14"/>
        <v>4.8989794855663567</v>
      </c>
    </row>
    <row r="33" spans="2:9" x14ac:dyDescent="0.25">
      <c r="B33" s="17" t="s">
        <v>17</v>
      </c>
    </row>
    <row r="35" spans="2:9" x14ac:dyDescent="0.25">
      <c r="B35" t="s">
        <v>18</v>
      </c>
      <c r="C35">
        <f>MAX(C26:C30)</f>
        <v>7.092993656151906</v>
      </c>
      <c r="D35">
        <f t="shared" ref="D35:I35" si="15">MAX(D26:D30)</f>
        <v>9.2604900819483369</v>
      </c>
      <c r="E35">
        <f t="shared" si="15"/>
        <v>9.2604900819483369</v>
      </c>
      <c r="F35">
        <f t="shared" si="15"/>
        <v>4.7254024146841678</v>
      </c>
      <c r="G35">
        <f t="shared" si="15"/>
        <v>4.728662437434604</v>
      </c>
      <c r="H35">
        <f t="shared" si="15"/>
        <v>7.2602683659906067</v>
      </c>
      <c r="I35">
        <f t="shared" si="15"/>
        <v>4.8989794855663567</v>
      </c>
    </row>
    <row r="37" spans="2:9" x14ac:dyDescent="0.25">
      <c r="B37" t="s">
        <v>19</v>
      </c>
      <c r="C37">
        <f>MIN(C26:C30)</f>
        <v>6.3048832499128054</v>
      </c>
      <c r="D37">
        <f t="shared" ref="D37:I37" si="16">MIN(D26:D30)</f>
        <v>8.1710206605426485</v>
      </c>
      <c r="E37">
        <f t="shared" si="16"/>
        <v>8.7157553712454927</v>
      </c>
      <c r="F37">
        <f t="shared" si="16"/>
        <v>3.9378353455701398</v>
      </c>
      <c r="G37">
        <f t="shared" si="16"/>
        <v>4.2032554999418705</v>
      </c>
      <c r="H37">
        <f t="shared" si="16"/>
        <v>6.0502236383255052</v>
      </c>
      <c r="I37">
        <f t="shared" si="16"/>
        <v>4.0824829046386304</v>
      </c>
    </row>
    <row r="40" spans="2:9" x14ac:dyDescent="0.25">
      <c r="B40" t="s">
        <v>20</v>
      </c>
    </row>
    <row r="41" spans="2:9" ht="15.75" thickBot="1" x14ac:dyDescent="0.3"/>
    <row r="42" spans="2:9" ht="18.75" thickBot="1" x14ac:dyDescent="0.3">
      <c r="B42" s="18" t="s">
        <v>33</v>
      </c>
      <c r="C42" s="19" t="s">
        <v>43</v>
      </c>
      <c r="D42" s="20" t="s">
        <v>44</v>
      </c>
    </row>
    <row r="43" spans="2:9" ht="15.75" thickBot="1" x14ac:dyDescent="0.3">
      <c r="B43" s="7" t="s">
        <v>35</v>
      </c>
      <c r="C43" s="21">
        <f>SQRT((($C$35-C26)^2)+(($D$35-D26)^2)+(($E$35-E26)^2)+(($F$35-F26)^2)+(($G$35-G26)^2)+(($H$35-H26)^2)+(($I$35-I26)^2))</f>
        <v>1.6575197040170144</v>
      </c>
      <c r="D43" s="22">
        <f>SQRT((($C$37-C26)^2)+(($D$37-D26)^2)+(($E$37-E26)^2)+(($F$37-F26)^2)+(($G$37-G26)^2)+(($H$37-H26)^2)+(($I$37-I26)^2))</f>
        <v>1.3965288021005342</v>
      </c>
    </row>
    <row r="44" spans="2:9" ht="15.75" thickBot="1" x14ac:dyDescent="0.3">
      <c r="B44" s="7" t="s">
        <v>41</v>
      </c>
      <c r="C44" s="21">
        <f>SQRT(((C35-C27)^2)+((D35-D27)^2)+((E35-E27)^2)+((F35-F27)^2)+((G35-G27)^2)+((H35-H27)^2)+((I35-I27)^2))</f>
        <v>0.27216552697590846</v>
      </c>
      <c r="D44" s="22">
        <f t="shared" ref="D44:D47" si="17">SQRT((($C$37-C27)^2)+(($D$37-D27)^2)+(($E$37-E27)^2)+(($F$37-F27)^2)+(($G$37-G27)^2)+(($H$37-H27)^2)+(($I$37-I27)^2))</f>
        <v>2.1821128328319039</v>
      </c>
    </row>
    <row r="45" spans="2:9" ht="15.75" thickBot="1" x14ac:dyDescent="0.3">
      <c r="B45" s="7" t="s">
        <v>42</v>
      </c>
      <c r="C45" s="21">
        <f t="shared" ref="C44:C47" si="18">SQRT((($C$35-C28)^2)+(($D$35-D28)^2)+(($E$35-E28)^2)+(($F$35-F28)^2)+(($G$35-G28)^2)+(($H$35-H28)^2)+(($I$35-I28)^2))</f>
        <v>1.6327141918364214</v>
      </c>
      <c r="D45" s="22">
        <f t="shared" si="17"/>
        <v>0.95469425365760296</v>
      </c>
    </row>
    <row r="46" spans="2:9" ht="15.75" thickBot="1" x14ac:dyDescent="0.3">
      <c r="B46" s="7" t="s">
        <v>39</v>
      </c>
      <c r="C46" s="21">
        <f t="shared" si="18"/>
        <v>1.7055069851143101</v>
      </c>
      <c r="D46" s="22">
        <f t="shared" si="17"/>
        <v>1.0002525898702086</v>
      </c>
    </row>
    <row r="47" spans="2:9" ht="15.75" thickBot="1" x14ac:dyDescent="0.3">
      <c r="B47" s="7" t="s">
        <v>40</v>
      </c>
      <c r="C47" s="21">
        <f t="shared" si="18"/>
        <v>0.7268725455067816</v>
      </c>
      <c r="D47" s="22">
        <f t="shared" si="17"/>
        <v>1.9176057777083777</v>
      </c>
    </row>
    <row r="49" spans="2:3" x14ac:dyDescent="0.25">
      <c r="B49" s="23" t="s">
        <v>22</v>
      </c>
    </row>
    <row r="50" spans="2:3" ht="15.75" thickBot="1" x14ac:dyDescent="0.3"/>
    <row r="51" spans="2:3" ht="15.75" thickBot="1" x14ac:dyDescent="0.3">
      <c r="B51" s="18" t="s">
        <v>33</v>
      </c>
      <c r="C51" t="s">
        <v>23</v>
      </c>
    </row>
    <row r="52" spans="2:3" ht="15.75" thickBot="1" x14ac:dyDescent="0.3">
      <c r="B52" s="7" t="s">
        <v>35</v>
      </c>
      <c r="C52">
        <f>D43/(D43+C43)</f>
        <v>0.4572713233935724</v>
      </c>
    </row>
    <row r="53" spans="2:3" ht="15.75" thickBot="1" x14ac:dyDescent="0.3">
      <c r="B53" s="7" t="s">
        <v>41</v>
      </c>
      <c r="C53">
        <f t="shared" ref="C53:C56" si="19">D44/(D44+C44)</f>
        <v>0.88910568115133404</v>
      </c>
    </row>
    <row r="54" spans="2:3" ht="15.75" thickBot="1" x14ac:dyDescent="0.3">
      <c r="B54" s="7" t="s">
        <v>42</v>
      </c>
      <c r="C54">
        <f t="shared" si="19"/>
        <v>0.36897701842173564</v>
      </c>
    </row>
    <row r="55" spans="2:3" ht="15.75" thickBot="1" x14ac:dyDescent="0.3">
      <c r="B55" s="7" t="s">
        <v>39</v>
      </c>
      <c r="C55">
        <f t="shared" si="19"/>
        <v>0.36967533964133958</v>
      </c>
    </row>
    <row r="56" spans="2:3" ht="15.75" thickBot="1" x14ac:dyDescent="0.3">
      <c r="B56" s="7" t="s">
        <v>40</v>
      </c>
      <c r="C56">
        <f t="shared" si="19"/>
        <v>0.72513575205901126</v>
      </c>
    </row>
  </sheetData>
  <mergeCells count="2">
    <mergeCell ref="B5:B6"/>
    <mergeCell ref="C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Heru Saputra</dc:creator>
  <cp:lastModifiedBy>Heru Saputra</cp:lastModifiedBy>
  <dcterms:created xsi:type="dcterms:W3CDTF">2021-07-14T21:37:09Z</dcterms:created>
  <dcterms:modified xsi:type="dcterms:W3CDTF">2021-08-09T10:54:45Z</dcterms:modified>
</cp:coreProperties>
</file>