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6\"/>
    </mc:Choice>
  </mc:AlternateContent>
  <bookViews>
    <workbookView xWindow="0" yWindow="0" windowWidth="8625" windowHeight="1185" activeTab="1"/>
  </bookViews>
  <sheets>
    <sheet name="YieldCurveVolTermStruct" sheetId="1" r:id="rId1"/>
    <sheet name="EuroCallPutBSM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A9" i="1"/>
  <c r="A8" i="1"/>
  <c r="A7" i="1"/>
  <c r="A6" i="1"/>
  <c r="J4" i="1"/>
  <c r="D4" i="1"/>
  <c r="B12" i="2" l="1"/>
  <c r="B10" i="2"/>
  <c r="B30" i="2"/>
  <c r="B26" i="2" a="1"/>
  <c r="B22" i="2" a="1"/>
  <c r="B27" i="2" l="1"/>
  <c r="B26" i="2"/>
  <c r="B23" i="2"/>
  <c r="B22" i="2"/>
  <c r="B34" i="2"/>
  <c r="A34" i="2"/>
</calcChain>
</file>

<file path=xl/sharedStrings.xml><?xml version="1.0" encoding="utf-8"?>
<sst xmlns="http://schemas.openxmlformats.org/spreadsheetml/2006/main" count="43" uniqueCount="34">
  <si>
    <t>Yield Curve Construction</t>
  </si>
  <si>
    <t>CrvName</t>
  </si>
  <si>
    <t>USD</t>
  </si>
  <si>
    <t>InputType</t>
  </si>
  <si>
    <t>TimeToMat</t>
  </si>
  <si>
    <t>Volatility Construction</t>
  </si>
  <si>
    <t>VOLTS</t>
  </si>
  <si>
    <t>SpotRate</t>
  </si>
  <si>
    <t>European Vall/Put Pricing in Black-Scholes Monte Carlo</t>
  </si>
  <si>
    <t>Product Specs</t>
  </si>
  <si>
    <t>PayoffType</t>
  </si>
  <si>
    <t>Strike</t>
  </si>
  <si>
    <t>TimeToExp</t>
  </si>
  <si>
    <t>Market</t>
  </si>
  <si>
    <t>Spot</t>
  </si>
  <si>
    <t>DiscountCrv</t>
  </si>
  <si>
    <t>DivYield</t>
  </si>
  <si>
    <t>Volatility</t>
  </si>
  <si>
    <t>MC Parameters</t>
  </si>
  <si>
    <t>UrngType</t>
  </si>
  <si>
    <t>MT19937</t>
  </si>
  <si>
    <t>PathGenType</t>
  </si>
  <si>
    <t>EULER</t>
  </si>
  <si>
    <t>Npaths</t>
  </si>
  <si>
    <t>MC Pricing</t>
  </si>
  <si>
    <t>ConstVol</t>
  </si>
  <si>
    <t>Mean</t>
  </si>
  <si>
    <t>StdError</t>
  </si>
  <si>
    <t>Exact</t>
  </si>
  <si>
    <t>Price</t>
  </si>
  <si>
    <t>VolatilityStructure</t>
  </si>
  <si>
    <t>Diffs</t>
  </si>
  <si>
    <t>MC's</t>
  </si>
  <si>
    <t>MC to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</si>
</sst>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J5" sqref="J5"/>
    </sheetView>
  </sheetViews>
  <sheetFormatPr defaultRowHeight="14.25" x14ac:dyDescent="0.45"/>
  <sheetData>
    <row r="1" spans="1:10" ht="15.75" x14ac:dyDescent="0.5">
      <c r="A1" s="1" t="s">
        <v>0</v>
      </c>
    </row>
    <row r="3" spans="1:10" x14ac:dyDescent="0.45">
      <c r="A3" t="s">
        <v>1</v>
      </c>
      <c r="B3" t="s">
        <v>2</v>
      </c>
      <c r="D3" t="s">
        <v>0</v>
      </c>
      <c r="G3" t="s">
        <v>1</v>
      </c>
      <c r="H3" t="s">
        <v>6</v>
      </c>
      <c r="J3" t="s">
        <v>5</v>
      </c>
    </row>
    <row r="4" spans="1:10" x14ac:dyDescent="0.45">
      <c r="A4" t="s">
        <v>3</v>
      </c>
      <c r="B4">
        <v>0</v>
      </c>
      <c r="D4" t="str">
        <f>_xll.ORF.YCCREATE($B$3, A6:A13,B6:B13,$B$4)</f>
        <v>USD¤1</v>
      </c>
      <c r="G4" t="s">
        <v>3</v>
      </c>
      <c r="H4">
        <v>0</v>
      </c>
      <c r="J4" t="str">
        <f>_xll.ORF.VOLCREATE($H$3,G6:G12,H6:H12,$H$4)</f>
        <v>VOLTS¤1</v>
      </c>
    </row>
    <row r="5" spans="1:10" x14ac:dyDescent="0.45">
      <c r="A5" t="s">
        <v>4</v>
      </c>
      <c r="B5" t="s">
        <v>7</v>
      </c>
      <c r="G5" t="s">
        <v>4</v>
      </c>
      <c r="H5" t="s">
        <v>7</v>
      </c>
    </row>
    <row r="6" spans="1:10" x14ac:dyDescent="0.45">
      <c r="A6">
        <f>1/12</f>
        <v>8.3333333333333329E-2</v>
      </c>
      <c r="B6" s="3">
        <v>0.01</v>
      </c>
      <c r="G6">
        <f>1/12</f>
        <v>8.3333333333333329E-2</v>
      </c>
      <c r="H6" s="2">
        <v>0.25</v>
      </c>
    </row>
    <row r="7" spans="1:10" x14ac:dyDescent="0.45">
      <c r="A7">
        <f>1/4</f>
        <v>0.25</v>
      </c>
      <c r="B7" s="3">
        <v>1.2E-2</v>
      </c>
      <c r="G7">
        <f>1/4</f>
        <v>0.25</v>
      </c>
      <c r="H7" s="2">
        <v>0.26</v>
      </c>
    </row>
    <row r="8" spans="1:10" x14ac:dyDescent="0.45">
      <c r="A8">
        <f>1/2</f>
        <v>0.5</v>
      </c>
      <c r="B8" s="3">
        <v>1.2999999999999999E-2</v>
      </c>
      <c r="G8">
        <f>1/2</f>
        <v>0.5</v>
      </c>
      <c r="H8" s="2">
        <v>0.27</v>
      </c>
    </row>
    <row r="9" spans="1:10" x14ac:dyDescent="0.45">
      <c r="A9">
        <f>3/4</f>
        <v>0.75</v>
      </c>
      <c r="B9" s="3">
        <v>1.4E-2</v>
      </c>
      <c r="G9">
        <f>3/4</f>
        <v>0.75</v>
      </c>
      <c r="H9" s="2">
        <v>0.28000000000000003</v>
      </c>
    </row>
    <row r="10" spans="1:10" x14ac:dyDescent="0.45">
      <c r="A10">
        <v>1</v>
      </c>
      <c r="B10" s="3">
        <v>1.4999999999999999E-2</v>
      </c>
      <c r="G10">
        <v>1</v>
      </c>
      <c r="H10" s="2">
        <v>0.3</v>
      </c>
    </row>
    <row r="11" spans="1:10" x14ac:dyDescent="0.45">
      <c r="A11">
        <v>2</v>
      </c>
      <c r="B11" s="3">
        <v>0.02</v>
      </c>
      <c r="G11">
        <v>2</v>
      </c>
      <c r="H11" s="2">
        <v>0.35</v>
      </c>
    </row>
    <row r="12" spans="1:10" x14ac:dyDescent="0.45">
      <c r="A12">
        <v>3</v>
      </c>
      <c r="B12" s="3">
        <v>2.5000000000000001E-2</v>
      </c>
      <c r="G12">
        <v>3</v>
      </c>
      <c r="H12" s="2">
        <v>0.4</v>
      </c>
    </row>
    <row r="13" spans="1:10" x14ac:dyDescent="0.45">
      <c r="A13">
        <v>5</v>
      </c>
      <c r="B13" s="3">
        <v>0.03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7" workbookViewId="0">
      <selection activeCell="D25" sqref="D25"/>
    </sheetView>
  </sheetViews>
  <sheetFormatPr defaultRowHeight="14.25" x14ac:dyDescent="0.45"/>
  <cols>
    <col min="2" max="2" width="9.73046875" bestFit="1" customWidth="1"/>
  </cols>
  <sheetData>
    <row r="1" spans="1:2" ht="15.75" x14ac:dyDescent="0.5">
      <c r="A1" s="1" t="s">
        <v>8</v>
      </c>
    </row>
    <row r="3" spans="1:2" x14ac:dyDescent="0.45">
      <c r="A3" s="4" t="s">
        <v>9</v>
      </c>
    </row>
    <row r="4" spans="1:2" x14ac:dyDescent="0.45">
      <c r="A4" t="s">
        <v>10</v>
      </c>
      <c r="B4">
        <v>-1</v>
      </c>
    </row>
    <row r="5" spans="1:2" x14ac:dyDescent="0.45">
      <c r="A5" t="s">
        <v>11</v>
      </c>
      <c r="B5">
        <v>100</v>
      </c>
    </row>
    <row r="6" spans="1:2" x14ac:dyDescent="0.45">
      <c r="A6" t="s">
        <v>12</v>
      </c>
      <c r="B6">
        <v>1</v>
      </c>
    </row>
    <row r="8" spans="1:2" x14ac:dyDescent="0.45">
      <c r="A8" s="4" t="s">
        <v>13</v>
      </c>
    </row>
    <row r="9" spans="1:2" x14ac:dyDescent="0.45">
      <c r="A9" t="s">
        <v>14</v>
      </c>
      <c r="B9">
        <v>100</v>
      </c>
    </row>
    <row r="10" spans="1:2" x14ac:dyDescent="0.45">
      <c r="A10" t="s">
        <v>15</v>
      </c>
      <c r="B10" t="str">
        <f>YieldCurveVolTermStruct!D4</f>
        <v>USD¤1</v>
      </c>
    </row>
    <row r="11" spans="1:2" x14ac:dyDescent="0.45">
      <c r="A11" t="s">
        <v>16</v>
      </c>
      <c r="B11" s="2">
        <v>0.02</v>
      </c>
    </row>
    <row r="12" spans="1:2" x14ac:dyDescent="0.45">
      <c r="A12" t="s">
        <v>30</v>
      </c>
      <c r="B12" t="str">
        <f>YieldCurveVolTermStruct!J4</f>
        <v>VOLTS¤1</v>
      </c>
    </row>
    <row r="13" spans="1:2" x14ac:dyDescent="0.45">
      <c r="A13" t="s">
        <v>17</v>
      </c>
      <c r="B13" s="2">
        <v>0.3</v>
      </c>
    </row>
    <row r="15" spans="1:2" x14ac:dyDescent="0.45">
      <c r="A15" s="4" t="s">
        <v>18</v>
      </c>
    </row>
    <row r="16" spans="1:2" x14ac:dyDescent="0.45">
      <c r="A16" t="s">
        <v>19</v>
      </c>
      <c r="B16" t="s">
        <v>20</v>
      </c>
    </row>
    <row r="17" spans="1:3" x14ac:dyDescent="0.45">
      <c r="A17" t="s">
        <v>21</v>
      </c>
      <c r="B17" t="s">
        <v>22</v>
      </c>
    </row>
    <row r="19" spans="1:3" x14ac:dyDescent="0.45">
      <c r="A19" s="4" t="s">
        <v>23</v>
      </c>
      <c r="B19">
        <v>1000000</v>
      </c>
    </row>
    <row r="21" spans="1:3" x14ac:dyDescent="0.45">
      <c r="A21" s="4" t="s">
        <v>24</v>
      </c>
      <c r="B21" t="s">
        <v>25</v>
      </c>
    </row>
    <row r="22" spans="1:3" x14ac:dyDescent="0.45">
      <c r="A22" t="s">
        <v>26</v>
      </c>
      <c r="B22">
        <f t="array" ref="B22:B23">_xll.ORF.EUROBSMC($B$4,$B$5,$B$6,$B$9,$B$10,$B$11,$B$13,$A$16:$B$17,B19)</f>
        <v>11.951430288462173</v>
      </c>
    </row>
    <row r="23" spans="1:3" x14ac:dyDescent="0.45">
      <c r="A23" s="5" t="s">
        <v>27</v>
      </c>
      <c r="B23">
        <v>1.4611062936872086E-2</v>
      </c>
    </row>
    <row r="25" spans="1:3" x14ac:dyDescent="0.45">
      <c r="A25" s="4" t="s">
        <v>24</v>
      </c>
      <c r="B25" t="s">
        <v>30</v>
      </c>
    </row>
    <row r="26" spans="1:3" x14ac:dyDescent="0.45">
      <c r="A26" t="s">
        <v>26</v>
      </c>
      <c r="B26">
        <f t="array" ref="B26:B27">_xll.ORF.EUROBSMC($B$4,$B$5,$B$6,$B$9,$B$10,$B$11,$B$12,$A$16:$B$17,B19)</f>
        <v>11.951430288462173</v>
      </c>
    </row>
    <row r="27" spans="1:3" x14ac:dyDescent="0.45">
      <c r="A27" s="5" t="s">
        <v>27</v>
      </c>
      <c r="B27">
        <v>1.4611062936872086E-2</v>
      </c>
    </row>
    <row r="29" spans="1:3" x14ac:dyDescent="0.45">
      <c r="A29" s="4" t="s">
        <v>28</v>
      </c>
      <c r="C29" s="4"/>
    </row>
    <row r="30" spans="1:3" x14ac:dyDescent="0.45">
      <c r="A30" t="s">
        <v>29</v>
      </c>
      <c r="B30">
        <f>_xll.ORF.EUROBS($B$4,$B$9,$B$5,$B$6,_xll.ORF.SPOTRATE($B$10,$B$6),$B$11,$B$13)</f>
        <v>11.964006781498094</v>
      </c>
    </row>
    <row r="32" spans="1:3" x14ac:dyDescent="0.45">
      <c r="A32" s="4" t="s">
        <v>31</v>
      </c>
    </row>
    <row r="33" spans="1:2" x14ac:dyDescent="0.45">
      <c r="A33" t="s">
        <v>32</v>
      </c>
      <c r="B33" t="s">
        <v>33</v>
      </c>
    </row>
    <row r="34" spans="1:2" x14ac:dyDescent="0.45">
      <c r="A34">
        <f>B22-B26</f>
        <v>0</v>
      </c>
      <c r="B34">
        <f>B30-B26</f>
        <v>1.2576493035920677E-2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YieldCurveVolTermStruct</vt:lpstr>
      <vt:lpstr>EuroCallPutBSMC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2017-11-13T23:51:57Z</dcterms:created>
  <dcterms:modified xsi:type="dcterms:W3CDTF">2017-11-14T02:04:21Z</dcterms:modified>
</cp:coreProperties>
</file>