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m\Documents\homework6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1" l="1"/>
  <c r="D4" i="1"/>
  <c r="B10" i="1" l="1"/>
  <c r="B25" i="1" a="1"/>
  <c r="B33" i="1" a="1"/>
  <c r="B29" i="1" a="1"/>
  <c r="B36" i="1" a="1"/>
  <c r="B32" i="1" a="1"/>
  <c r="B28" i="1" a="1"/>
  <c r="B37" i="1"/>
  <c r="F35" i="1" a="1"/>
  <c r="F31" i="1" a="1"/>
  <c r="F27" i="1" a="1"/>
  <c r="F34" i="1" a="1"/>
  <c r="F30" i="1" a="1"/>
  <c r="F26" i="1" a="1"/>
  <c r="B35" i="1" a="1"/>
  <c r="B31" i="1" a="1"/>
  <c r="B27" i="1" a="1"/>
  <c r="B34" i="1" a="1"/>
  <c r="B30" i="1" a="1"/>
  <c r="B26" i="1" a="1"/>
  <c r="F25" i="1" a="1"/>
  <c r="F33" i="1" a="1"/>
  <c r="F29" i="1" a="1"/>
  <c r="F36" i="1" a="1"/>
  <c r="F32" i="1" a="1"/>
  <c r="F28" i="1" a="1"/>
  <c r="G28" i="1" l="1"/>
  <c r="F28" i="1"/>
  <c r="G32" i="1"/>
  <c r="F32" i="1"/>
  <c r="G36" i="1"/>
  <c r="F36" i="1"/>
  <c r="F38" i="1" s="1"/>
  <c r="F29" i="1"/>
  <c r="G29" i="1"/>
  <c r="F33" i="1"/>
  <c r="G33" i="1"/>
  <c r="G25" i="1"/>
  <c r="F25" i="1"/>
  <c r="B26" i="1"/>
  <c r="C26" i="1"/>
  <c r="B30" i="1"/>
  <c r="C30" i="1"/>
  <c r="B34" i="1"/>
  <c r="C34" i="1"/>
  <c r="C27" i="1"/>
  <c r="B27" i="1"/>
  <c r="C31" i="1"/>
  <c r="B31" i="1"/>
  <c r="C35" i="1"/>
  <c r="B35" i="1"/>
  <c r="G26" i="1"/>
  <c r="F26" i="1"/>
  <c r="G30" i="1"/>
  <c r="F30" i="1"/>
  <c r="G34" i="1"/>
  <c r="F34" i="1"/>
  <c r="F27" i="1"/>
  <c r="G27" i="1"/>
  <c r="F31" i="1"/>
  <c r="G31" i="1"/>
  <c r="F35" i="1"/>
  <c r="G35" i="1"/>
  <c r="B28" i="1"/>
  <c r="C28" i="1"/>
  <c r="B32" i="1"/>
  <c r="C32" i="1"/>
  <c r="B36" i="1"/>
  <c r="B38" i="1" s="1"/>
  <c r="C36" i="1"/>
  <c r="C29" i="1"/>
  <c r="B29" i="1"/>
  <c r="C33" i="1"/>
  <c r="B33" i="1"/>
  <c r="B25" i="1"/>
  <c r="C25" i="1"/>
</calcChain>
</file>

<file path=xl/sharedStrings.xml><?xml version="1.0" encoding="utf-8"?>
<sst xmlns="http://schemas.openxmlformats.org/spreadsheetml/2006/main" count="33" uniqueCount="27">
  <si>
    <t>Yield Curve Construction</t>
  </si>
  <si>
    <t>CrvName</t>
  </si>
  <si>
    <t>USD</t>
  </si>
  <si>
    <t>InputType</t>
  </si>
  <si>
    <t>TimeToMat</t>
  </si>
  <si>
    <t>SpotRate</t>
  </si>
  <si>
    <t>Market</t>
  </si>
  <si>
    <t>Spot</t>
  </si>
  <si>
    <t>DiscountCrv</t>
  </si>
  <si>
    <t>DivYield</t>
  </si>
  <si>
    <t>Volatility</t>
  </si>
  <si>
    <t>Product Specs</t>
  </si>
  <si>
    <t>PayoffType</t>
  </si>
  <si>
    <t>Strike</t>
  </si>
  <si>
    <t>TimeToExp</t>
  </si>
  <si>
    <t>Npaths</t>
  </si>
  <si>
    <t>MC Parameters</t>
  </si>
  <si>
    <t>UrngType</t>
  </si>
  <si>
    <t>PathGenType</t>
  </si>
  <si>
    <t>EULER</t>
  </si>
  <si>
    <t>MT19937</t>
  </si>
  <si>
    <t>Price</t>
  </si>
  <si>
    <t>StdError</t>
  </si>
  <si>
    <t>Exact</t>
  </si>
  <si>
    <t>Convergence Analysis Strike 100</t>
  </si>
  <si>
    <t>Diff</t>
  </si>
  <si>
    <t>Convergence Analysis Strike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</si>
</sst>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0" fillId="0" borderId="0" xfId="1" applyFont="1"/>
    <xf numFmtId="0" fontId="2" fillId="0" borderId="0" xfId="0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 Digital Option Price and Standard Error for Strike</a:t>
            </a:r>
            <a:r>
              <a:rPr lang="en-US" baseline="0"/>
              <a:t> Price 100</a:t>
            </a:r>
            <a:endParaRPr lang="en-US"/>
          </a:p>
        </c:rich>
      </c:tx>
      <c:layout>
        <c:manualLayout>
          <c:xMode val="edge"/>
          <c:yMode val="edge"/>
          <c:x val="0.1298678915135608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Sheet1!$A$25:$A$36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xVal>
          <c:yVal>
            <c:numRef>
              <c:f>Sheet1!$B$25:$B$36</c:f>
              <c:numCache>
                <c:formatCode>General</c:formatCode>
                <c:ptCount val="12"/>
                <c:pt idx="0">
                  <c:v>0.50463167744522364</c:v>
                </c:pt>
                <c:pt idx="1">
                  <c:v>0.42699603476134379</c:v>
                </c:pt>
                <c:pt idx="2">
                  <c:v>0.43184826242908742</c:v>
                </c:pt>
                <c:pt idx="3">
                  <c:v>0.44397883159844442</c:v>
                </c:pt>
                <c:pt idx="4">
                  <c:v>0.46278121381094711</c:v>
                </c:pt>
                <c:pt idx="5">
                  <c:v>0.46733017724943871</c:v>
                </c:pt>
                <c:pt idx="6">
                  <c:v>0.47096934800026191</c:v>
                </c:pt>
                <c:pt idx="7">
                  <c:v>0.46414590284252627</c:v>
                </c:pt>
                <c:pt idx="8">
                  <c:v>0.46414590284254031</c:v>
                </c:pt>
                <c:pt idx="9">
                  <c:v>0.46399427072793037</c:v>
                </c:pt>
                <c:pt idx="10">
                  <c:v>0.46518837362999826</c:v>
                </c:pt>
                <c:pt idx="11">
                  <c:v>0.4652073276437273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DC-44E1-8B16-07C42C873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90272"/>
        <c:axId val="414193224"/>
      </c:scatterChart>
      <c:scatterChart>
        <c:scatterStyle val="smoothMarker"/>
        <c:varyColors val="0"/>
        <c:ser>
          <c:idx val="1"/>
          <c:order val="1"/>
          <c:tx>
            <c:strRef>
              <c:f>Sheet1!$C$24</c:f>
              <c:strCache>
                <c:ptCount val="1"/>
                <c:pt idx="0">
                  <c:v>StdError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Sheet1!$A$25:$A$36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xVal>
          <c:yVal>
            <c:numRef>
              <c:f>Sheet1!$C$25:$C$36</c:f>
              <c:numCache>
                <c:formatCode>General</c:formatCode>
                <c:ptCount val="12"/>
                <c:pt idx="0">
                  <c:v>4.8727693947079938E-2</c:v>
                </c:pt>
                <c:pt idx="1">
                  <c:v>3.4147976909486843E-2</c:v>
                </c:pt>
                <c:pt idx="2">
                  <c:v>2.4144110760513933E-2</c:v>
                </c:pt>
                <c:pt idx="3">
                  <c:v>1.7103823109623873E-2</c:v>
                </c:pt>
                <c:pt idx="4">
                  <c:v>1.2121376723332663E-2</c:v>
                </c:pt>
                <c:pt idx="5">
                  <c:v>8.5731136211074453E-3</c:v>
                </c:pt>
                <c:pt idx="6">
                  <c:v>6.0631408827064512E-3</c:v>
                </c:pt>
                <c:pt idx="7">
                  <c:v>4.2849232396314704E-3</c:v>
                </c:pt>
                <c:pt idx="8">
                  <c:v>3.0298390990159138E-3</c:v>
                </c:pt>
                <c:pt idx="9">
                  <c:v>2.1423696088675726E-3</c:v>
                </c:pt>
                <c:pt idx="10">
                  <c:v>1.5150354904460406E-3</c:v>
                </c:pt>
                <c:pt idx="11">
                  <c:v>1.0712909835209304E-3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DC-44E1-8B16-07C42C873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660520"/>
        <c:axId val="414191912"/>
      </c:scatterChart>
      <c:valAx>
        <c:axId val="414190272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Paths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93224"/>
        <c:crosses val="autoZero"/>
        <c:crossBetween val="midCat"/>
      </c:valAx>
      <c:valAx>
        <c:axId val="41419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90272"/>
        <c:crosses val="autoZero"/>
        <c:crossBetween val="midCat"/>
      </c:valAx>
      <c:valAx>
        <c:axId val="4141919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Std</a:t>
                </a:r>
                <a:r>
                  <a:rPr lang="en-US" b="1" baseline="0"/>
                  <a:t> Error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660520"/>
        <c:crosses val="max"/>
        <c:crossBetween val="midCat"/>
      </c:valAx>
      <c:valAx>
        <c:axId val="226660520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4191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 Digital Option Price and Standard Error for Strike</a:t>
            </a:r>
            <a:r>
              <a:rPr lang="en-US" baseline="0"/>
              <a:t> Price 120</a:t>
            </a:r>
            <a:endParaRPr lang="en-US"/>
          </a:p>
        </c:rich>
      </c:tx>
      <c:layout>
        <c:manualLayout>
          <c:xMode val="edge"/>
          <c:yMode val="edge"/>
          <c:x val="0.1298678915135608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Sheet1!$F$24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Sheet1!$E$25:$E$36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xVal>
          <c:yVal>
            <c:numRef>
              <c:f>Sheet1!$F$25:$F$36</c:f>
              <c:numCache>
                <c:formatCode>General</c:formatCode>
                <c:ptCount val="12"/>
                <c:pt idx="0">
                  <c:v>0.2717247493935821</c:v>
                </c:pt>
                <c:pt idx="1">
                  <c:v>0.2474636110548693</c:v>
                </c:pt>
                <c:pt idx="2">
                  <c:v>0.24746361105486986</c:v>
                </c:pt>
                <c:pt idx="3">
                  <c:v>0.24746361105487039</c:v>
                </c:pt>
                <c:pt idx="4">
                  <c:v>0.25838112330729146</c:v>
                </c:pt>
                <c:pt idx="5">
                  <c:v>0.24746361105487083</c:v>
                </c:pt>
                <c:pt idx="6">
                  <c:v>0.24988972488873165</c:v>
                </c:pt>
                <c:pt idx="7">
                  <c:v>0.24617473808062754</c:v>
                </c:pt>
                <c:pt idx="8">
                  <c:v>0.24545448553621099</c:v>
                </c:pt>
                <c:pt idx="9">
                  <c:v>0.2447342329917874</c:v>
                </c:pt>
                <c:pt idx="10">
                  <c:v>0.24622212311646996</c:v>
                </c:pt>
                <c:pt idx="11">
                  <c:v>0.24698976069639403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7E-4092-8C8C-DF6C1C3FE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90272"/>
        <c:axId val="414193224"/>
      </c:scatterChart>
      <c:scatterChart>
        <c:scatterStyle val="smoothMarker"/>
        <c:varyColors val="0"/>
        <c:ser>
          <c:idx val="1"/>
          <c:order val="1"/>
          <c:tx>
            <c:strRef>
              <c:f>Sheet1!$G$24</c:f>
              <c:strCache>
                <c:ptCount val="1"/>
                <c:pt idx="0">
                  <c:v>StdError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Sheet1!$E$25:$E$36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xVal>
          <c:yVal>
            <c:numRef>
              <c:f>Sheet1!$G$25:$G$36</c:f>
              <c:numCache>
                <c:formatCode>General</c:formatCode>
                <c:ptCount val="12"/>
                <c:pt idx="0">
                  <c:v>4.3792408591078018E-2</c:v>
                </c:pt>
                <c:pt idx="1">
                  <c:v>2.9984226780366045E-2</c:v>
                </c:pt>
                <c:pt idx="2">
                  <c:v>2.1175464431835447E-2</c:v>
                </c:pt>
                <c:pt idx="3">
                  <c:v>1.4963941526787211E-2</c:v>
                </c:pt>
                <c:pt idx="4">
                  <c:v>1.072669171099405E-2</c:v>
                </c:pt>
                <c:pt idx="5">
                  <c:v>7.4784616703700377E-3</c:v>
                </c:pt>
                <c:pt idx="6">
                  <c:v>5.3045916355167156E-3</c:v>
                </c:pt>
                <c:pt idx="7">
                  <c:v>3.7323658709234385E-3</c:v>
                </c:pt>
                <c:pt idx="8">
                  <c:v>2.6365760840415613E-3</c:v>
                </c:pt>
                <c:pt idx="9">
                  <c:v>1.8625097915947737E-3</c:v>
                </c:pt>
                <c:pt idx="10">
                  <c:v>1.3196293245405011E-3</c:v>
                </c:pt>
                <c:pt idx="11">
                  <c:v>9.3407457729652961E-4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D37E-4092-8C8C-DF6C1C3FE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34672"/>
        <c:axId val="412542944"/>
      </c:scatterChart>
      <c:valAx>
        <c:axId val="414190272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Paths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93224"/>
        <c:crosses val="autoZero"/>
        <c:crossBetween val="midCat"/>
      </c:valAx>
      <c:valAx>
        <c:axId val="41419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90272"/>
        <c:crosses val="autoZero"/>
        <c:crossBetween val="midCat"/>
      </c:valAx>
      <c:valAx>
        <c:axId val="4125429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34672"/>
        <c:crosses val="max"/>
        <c:crossBetween val="midCat"/>
      </c:valAx>
      <c:valAx>
        <c:axId val="491934672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254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269081</xdr:colOff>
      <xdr:row>38</xdr:row>
      <xdr:rowOff>92868</xdr:rowOff>
    </xdr:from>
    <xdr:to>
      <xdr:col>7</xdr:col>
      <xdr:colOff>307181</xdr:colOff>
      <xdr:row>53</xdr:row>
      <xdr:rowOff>121443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561975</xdr:colOff>
      <xdr:row>38</xdr:row>
      <xdr:rowOff>66675</xdr:rowOff>
    </xdr:from>
    <xdr:to>
      <xdr:col>14</xdr:col>
      <xdr:colOff>600075</xdr:colOff>
      <xdr:row>53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36" workbookViewId="0">
      <selection activeCell="L33" sqref="L33"/>
    </sheetView>
  </sheetViews>
  <sheetFormatPr defaultRowHeight="14.25" x14ac:dyDescent="0.45"/>
  <sheetData>
    <row r="1" spans="1:4" ht="15.75" x14ac:dyDescent="0.5">
      <c r="A1" s="1" t="s">
        <v>0</v>
      </c>
    </row>
    <row r="3" spans="1:4" x14ac:dyDescent="0.45">
      <c r="A3" t="s">
        <v>1</v>
      </c>
      <c r="B3" t="s">
        <v>2</v>
      </c>
      <c r="D3" t="s">
        <v>0</v>
      </c>
    </row>
    <row r="4" spans="1:4" x14ac:dyDescent="0.45">
      <c r="A4" t="s">
        <v>3</v>
      </c>
      <c r="B4">
        <v>0</v>
      </c>
      <c r="D4" t="str">
        <f>_xll.ORF.YCCREATE($B$3, A6, B6, $B$4)</f>
        <v>USD¤1</v>
      </c>
    </row>
    <row r="5" spans="1:4" x14ac:dyDescent="0.45">
      <c r="A5" t="s">
        <v>4</v>
      </c>
      <c r="B5" t="s">
        <v>5</v>
      </c>
    </row>
    <row r="6" spans="1:4" x14ac:dyDescent="0.45">
      <c r="A6">
        <v>1</v>
      </c>
      <c r="B6" s="2">
        <v>0.03</v>
      </c>
    </row>
    <row r="8" spans="1:4" x14ac:dyDescent="0.45">
      <c r="A8" s="3" t="s">
        <v>6</v>
      </c>
    </row>
    <row r="9" spans="1:4" x14ac:dyDescent="0.45">
      <c r="A9" t="s">
        <v>7</v>
      </c>
      <c r="B9">
        <v>100</v>
      </c>
    </row>
    <row r="10" spans="1:4" x14ac:dyDescent="0.45">
      <c r="A10" t="s">
        <v>8</v>
      </c>
      <c r="B10" t="str">
        <f>D4</f>
        <v>USD¤1</v>
      </c>
    </row>
    <row r="11" spans="1:4" x14ac:dyDescent="0.45">
      <c r="A11" t="s">
        <v>9</v>
      </c>
      <c r="B11">
        <v>0</v>
      </c>
    </row>
    <row r="12" spans="1:4" x14ac:dyDescent="0.45">
      <c r="A12" t="s">
        <v>10</v>
      </c>
      <c r="B12" s="2">
        <v>0.3</v>
      </c>
    </row>
    <row r="14" spans="1:4" x14ac:dyDescent="0.45">
      <c r="A14" s="3" t="s">
        <v>11</v>
      </c>
    </row>
    <row r="15" spans="1:4" x14ac:dyDescent="0.45">
      <c r="A15" t="s">
        <v>12</v>
      </c>
      <c r="B15">
        <v>1</v>
      </c>
    </row>
    <row r="16" spans="1:4" x14ac:dyDescent="0.45">
      <c r="A16" t="s">
        <v>13</v>
      </c>
      <c r="B16">
        <v>100</v>
      </c>
      <c r="C16">
        <v>120</v>
      </c>
    </row>
    <row r="17" spans="1:7" x14ac:dyDescent="0.45">
      <c r="A17" t="s">
        <v>14</v>
      </c>
      <c r="B17">
        <v>1</v>
      </c>
    </row>
    <row r="19" spans="1:7" x14ac:dyDescent="0.45">
      <c r="A19" s="3" t="s">
        <v>16</v>
      </c>
    </row>
    <row r="20" spans="1:7" x14ac:dyDescent="0.45">
      <c r="A20" t="s">
        <v>17</v>
      </c>
      <c r="B20" t="s">
        <v>20</v>
      </c>
    </row>
    <row r="21" spans="1:7" x14ac:dyDescent="0.45">
      <c r="A21" s="4" t="s">
        <v>18</v>
      </c>
      <c r="B21" t="s">
        <v>19</v>
      </c>
    </row>
    <row r="23" spans="1:7" x14ac:dyDescent="0.45">
      <c r="A23" s="3" t="s">
        <v>24</v>
      </c>
      <c r="E23" s="3" t="s">
        <v>26</v>
      </c>
    </row>
    <row r="24" spans="1:7" x14ac:dyDescent="0.45">
      <c r="A24" t="s">
        <v>15</v>
      </c>
      <c r="B24" t="s">
        <v>21</v>
      </c>
      <c r="C24" t="s">
        <v>22</v>
      </c>
      <c r="E24" t="s">
        <v>15</v>
      </c>
      <c r="F24" t="s">
        <v>21</v>
      </c>
      <c r="G24" t="s">
        <v>22</v>
      </c>
    </row>
    <row r="25" spans="1:7" x14ac:dyDescent="0.45">
      <c r="A25">
        <v>100</v>
      </c>
      <c r="B25">
        <f t="array" ref="B25:C25">TRANSPOSE(_xll.ORF.DIGIBSMC($B$15,$B$16,$B$17,$B$9,$B$10,$B$11,$B$12,$A$20:$B$21,A25))</f>
        <v>0.50463167744522364</v>
      </c>
      <c r="C25">
        <v>4.8727693947079938E-2</v>
      </c>
      <c r="E25">
        <v>100</v>
      </c>
      <c r="F25">
        <f t="array" ref="F25:G25">TRANSPOSE(_xll.ORF.DIGIBSMC($B$15,$C$16,$B$17,$B$9,$B$10,$B$11,$B$12,$A$20:$B$21,E25))</f>
        <v>0.2717247493935821</v>
      </c>
      <c r="G25">
        <v>4.3792408591078018E-2</v>
      </c>
    </row>
    <row r="26" spans="1:7" x14ac:dyDescent="0.45">
      <c r="A26">
        <v>200</v>
      </c>
      <c r="B26">
        <f t="array" ref="B26:C26">TRANSPOSE(_xll.ORF.DIGIBSMC($B$15,$B$16,$B$17,$B$9,$B$10,$B$11,$B$12,$A$20:$B$21,A26))</f>
        <v>0.42699603476134379</v>
      </c>
      <c r="C26">
        <v>3.4147976909486843E-2</v>
      </c>
      <c r="E26">
        <v>200</v>
      </c>
      <c r="F26">
        <f t="array" ref="F26:G26">TRANSPOSE(_xll.ORF.DIGIBSMC($B$15,$C$16,$B$17,$B$9,$B$10,$B$11,$B$12,$A$20:$B$21,E26))</f>
        <v>0.2474636110548693</v>
      </c>
      <c r="G26">
        <v>2.9984226780366045E-2</v>
      </c>
    </row>
    <row r="27" spans="1:7" x14ac:dyDescent="0.45">
      <c r="A27">
        <v>400</v>
      </c>
      <c r="B27">
        <f t="array" ref="B27:C27">TRANSPOSE(_xll.ORF.DIGIBSMC($B$15,$B$16,$B$17,$B$9,$B$10,$B$11,$B$12,$A$20:$B$21,A27))</f>
        <v>0.43184826242908742</v>
      </c>
      <c r="C27">
        <v>2.4144110760513933E-2</v>
      </c>
      <c r="E27">
        <v>400</v>
      </c>
      <c r="F27">
        <f t="array" ref="F27:G27">TRANSPOSE(_xll.ORF.DIGIBSMC($B$15,$C$16,$B$17,$B$9,$B$10,$B$11,$B$12,$A$20:$B$21,E27))</f>
        <v>0.24746361105486986</v>
      </c>
      <c r="G27">
        <v>2.1175464431835447E-2</v>
      </c>
    </row>
    <row r="28" spans="1:7" x14ac:dyDescent="0.45">
      <c r="A28">
        <v>800</v>
      </c>
      <c r="B28">
        <f t="array" ref="B28:C28">TRANSPOSE(_xll.ORF.DIGIBSMC($B$15,$B$16,$B$17,$B$9,$B$10,$B$11,$B$12,$A$20:$B$21,A28))</f>
        <v>0.44397883159844442</v>
      </c>
      <c r="C28">
        <v>1.7103823109623873E-2</v>
      </c>
      <c r="E28">
        <v>800</v>
      </c>
      <c r="F28">
        <f t="array" ref="F28:G28">TRANSPOSE(_xll.ORF.DIGIBSMC($B$15,$C$16,$B$17,$B$9,$B$10,$B$11,$B$12,$A$20:$B$21,E28))</f>
        <v>0.24746361105487039</v>
      </c>
      <c r="G28">
        <v>1.4963941526787211E-2</v>
      </c>
    </row>
    <row r="29" spans="1:7" x14ac:dyDescent="0.45">
      <c r="A29">
        <v>1600</v>
      </c>
      <c r="B29">
        <f t="array" ref="B29:C29">TRANSPOSE(_xll.ORF.DIGIBSMC($B$15,$B$16,$B$17,$B$9,$B$10,$B$11,$B$12,$A$20:$B$21,A29))</f>
        <v>0.46278121381094711</v>
      </c>
      <c r="C29">
        <v>1.2121376723332663E-2</v>
      </c>
      <c r="E29">
        <v>1600</v>
      </c>
      <c r="F29">
        <f t="array" ref="F29:G29">TRANSPOSE(_xll.ORF.DIGIBSMC($B$15,$C$16,$B$17,$B$9,$B$10,$B$11,$B$12,$A$20:$B$21,E29))</f>
        <v>0.25838112330729146</v>
      </c>
      <c r="G29">
        <v>1.072669171099405E-2</v>
      </c>
    </row>
    <row r="30" spans="1:7" x14ac:dyDescent="0.45">
      <c r="A30">
        <v>3200</v>
      </c>
      <c r="B30">
        <f t="array" ref="B30:C30">TRANSPOSE(_xll.ORF.DIGIBSMC($B$15,$B$16,$B$17,$B$9,$B$10,$B$11,$B$12,$A$20:$B$21,A30))</f>
        <v>0.46733017724943871</v>
      </c>
      <c r="C30">
        <v>8.5731136211074453E-3</v>
      </c>
      <c r="E30">
        <v>3200</v>
      </c>
      <c r="F30">
        <f t="array" ref="F30:G30">TRANSPOSE(_xll.ORF.DIGIBSMC($B$15,$C$16,$B$17,$B$9,$B$10,$B$11,$B$12,$A$20:$B$21,E30))</f>
        <v>0.24746361105487083</v>
      </c>
      <c r="G30">
        <v>7.4784616703700377E-3</v>
      </c>
    </row>
    <row r="31" spans="1:7" x14ac:dyDescent="0.45">
      <c r="A31">
        <v>6400</v>
      </c>
      <c r="B31">
        <f t="array" ref="B31:C31">TRANSPOSE(_xll.ORF.DIGIBSMC($B$15,$B$16,$B$17,$B$9,$B$10,$B$11,$B$12,$A$20:$B$21,A31))</f>
        <v>0.47096934800026191</v>
      </c>
      <c r="C31">
        <v>6.0631408827064512E-3</v>
      </c>
      <c r="E31">
        <v>6400</v>
      </c>
      <c r="F31">
        <f t="array" ref="F31:G31">TRANSPOSE(_xll.ORF.DIGIBSMC($B$15,$C$16,$B$17,$B$9,$B$10,$B$11,$B$12,$A$20:$B$21,E31))</f>
        <v>0.24988972488873165</v>
      </c>
      <c r="G31">
        <v>5.3045916355167156E-3</v>
      </c>
    </row>
    <row r="32" spans="1:7" x14ac:dyDescent="0.45">
      <c r="A32">
        <v>12800</v>
      </c>
      <c r="B32">
        <f t="array" ref="B32:C32">TRANSPOSE(_xll.ORF.DIGIBSMC($B$15,$B$16,$B$17,$B$9,$B$10,$B$11,$B$12,$A$20:$B$21,A32))</f>
        <v>0.46414590284252627</v>
      </c>
      <c r="C32">
        <v>4.2849232396314704E-3</v>
      </c>
      <c r="E32">
        <v>12800</v>
      </c>
      <c r="F32">
        <f t="array" ref="F32:G32">TRANSPOSE(_xll.ORF.DIGIBSMC($B$15,$C$16,$B$17,$B$9,$B$10,$B$11,$B$12,$A$20:$B$21,E32))</f>
        <v>0.24617473808062754</v>
      </c>
      <c r="G32">
        <v>3.7323658709234385E-3</v>
      </c>
    </row>
    <row r="33" spans="1:7" x14ac:dyDescent="0.45">
      <c r="A33">
        <v>25600</v>
      </c>
      <c r="B33">
        <f t="array" ref="B33:C33">TRANSPOSE(_xll.ORF.DIGIBSMC($B$15,$B$16,$B$17,$B$9,$B$10,$B$11,$B$12,$A$20:$B$21,A33))</f>
        <v>0.46414590284254031</v>
      </c>
      <c r="C33">
        <v>3.0298390990159138E-3</v>
      </c>
      <c r="E33">
        <v>25600</v>
      </c>
      <c r="F33">
        <f t="array" ref="F33:G33">TRANSPOSE(_xll.ORF.DIGIBSMC($B$15,$C$16,$B$17,$B$9,$B$10,$B$11,$B$12,$A$20:$B$21,E33))</f>
        <v>0.24545448553621099</v>
      </c>
      <c r="G33">
        <v>2.6365760840415613E-3</v>
      </c>
    </row>
    <row r="34" spans="1:7" x14ac:dyDescent="0.45">
      <c r="A34">
        <v>51200</v>
      </c>
      <c r="B34">
        <f t="array" ref="B34:C34">TRANSPOSE(_xll.ORF.DIGIBSMC($B$15,$B$16,$B$17,$B$9,$B$10,$B$11,$B$12,$A$20:$B$21,A34))</f>
        <v>0.46399427072793037</v>
      </c>
      <c r="C34">
        <v>2.1423696088675726E-3</v>
      </c>
      <c r="E34">
        <v>51200</v>
      </c>
      <c r="F34">
        <f t="array" ref="F34:G34">TRANSPOSE(_xll.ORF.DIGIBSMC($B$15,$C$16,$B$17,$B$9,$B$10,$B$11,$B$12,$A$20:$B$21,E34))</f>
        <v>0.2447342329917874</v>
      </c>
      <c r="G34">
        <v>1.8625097915947737E-3</v>
      </c>
    </row>
    <row r="35" spans="1:7" x14ac:dyDescent="0.45">
      <c r="A35">
        <v>102400</v>
      </c>
      <c r="B35">
        <f t="array" ref="B35:C35">TRANSPOSE(_xll.ORF.DIGIBSMC($B$15,$B$16,$B$17,$B$9,$B$10,$B$11,$B$12,$A$20:$B$21,A35))</f>
        <v>0.46518837362999826</v>
      </c>
      <c r="C35">
        <v>1.5150354904460406E-3</v>
      </c>
      <c r="E35">
        <v>102400</v>
      </c>
      <c r="F35">
        <f t="array" ref="F35:G35">TRANSPOSE(_xll.ORF.DIGIBSMC($B$15,$C$16,$B$17,$B$9,$B$10,$B$11,$B$12,$A$20:$B$21,E35))</f>
        <v>0.24622212311646996</v>
      </c>
      <c r="G35">
        <v>1.3196293245405011E-3</v>
      </c>
    </row>
    <row r="36" spans="1:7" x14ac:dyDescent="0.45">
      <c r="A36">
        <v>204800</v>
      </c>
      <c r="B36">
        <f t="array" ref="B36:C36">TRANSPOSE(_xll.ORF.DIGIBSMC($B$15,$B$16,$B$17,$B$9,$B$10,$B$11,$B$12,$A$20:$B$21,A36))</f>
        <v>0.4652073276437273</v>
      </c>
      <c r="C36">
        <v>1.0712909835209304E-3</v>
      </c>
      <c r="E36">
        <v>204800</v>
      </c>
      <c r="F36">
        <f t="array" ref="F36:G36">TRANSPOSE(_xll.ORF.DIGIBSMC($B$15,$C$16,$B$17,$B$9,$B$10,$B$11,$B$12,$A$20:$B$21,E36))</f>
        <v>0.24698976069639403</v>
      </c>
      <c r="G36">
        <v>9.3407457729652961E-4</v>
      </c>
    </row>
    <row r="37" spans="1:7" x14ac:dyDescent="0.45">
      <c r="A37" s="3" t="s">
        <v>23</v>
      </c>
      <c r="B37">
        <f>_xll.ORF.DIGIBS($B$15,$B$9,$B$16,$B$17,_xll.ORF.SPOTRATE($B$10,$B$17),$B$11,$B$12)</f>
        <v>0.4658732417041147</v>
      </c>
      <c r="E37" s="3" t="s">
        <v>23</v>
      </c>
      <c r="F37">
        <f>_xll.ORF.DIGIBS($B$15,$B$9,$C$16,$B$17,_xll.ORF.SPOTRATE($B$10,$B$17),$B$11,$B$12)</f>
        <v>0.24780625797582195</v>
      </c>
    </row>
    <row r="38" spans="1:7" x14ac:dyDescent="0.45">
      <c r="A38" s="3" t="s">
        <v>25</v>
      </c>
      <c r="B38">
        <f>B36-B37</f>
        <v>-6.6591406038740697E-4</v>
      </c>
      <c r="E38" s="3" t="s">
        <v>25</v>
      </c>
      <c r="F38">
        <f>F36-F37</f>
        <v>-8.164972794279246E-4</v>
      </c>
    </row>
  </sheetData>
  <pageMargins left="0.7" right="0.7" top="0.75" bottom="0.75" header="0.3" footer="0.3"/>
  <pageSetup paperSize="11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Hervieux-Moore</dc:creator>
  <cp:lastModifiedBy>Zachary Hervieux-Moore</cp:lastModifiedBy>
  <dcterms:created xsi:type="dcterms:W3CDTF">2017-11-14T01:32:57Z</dcterms:created>
  <dcterms:modified xsi:type="dcterms:W3CDTF">2017-11-14T02:07:03Z</dcterms:modified>
</cp:coreProperties>
</file>