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7\"/>
    </mc:Choice>
  </mc:AlternateContent>
  <bookViews>
    <workbookView xWindow="0" yWindow="0" windowWidth="19200" windowHeight="7785" activeTab="1"/>
  </bookViews>
  <sheets>
    <sheet name="YieldCurveVolTermStruct" sheetId="1" r:id="rId1"/>
    <sheet name="WorstOfDigitalBSM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8" i="1"/>
  <c r="A7" i="1"/>
  <c r="A6" i="1"/>
  <c r="D4" i="1"/>
  <c r="G4" i="2" l="1"/>
  <c r="H20" i="2"/>
  <c r="E20" i="2" a="1"/>
  <c r="B20" i="2" a="1"/>
  <c r="B21" i="2" l="1"/>
  <c r="B20" i="2"/>
  <c r="E21" i="2"/>
  <c r="E20" i="2"/>
  <c r="G20" i="2" s="1"/>
  <c r="I20" i="2" s="1"/>
</calcChain>
</file>

<file path=xl/sharedStrings.xml><?xml version="1.0" encoding="utf-8"?>
<sst xmlns="http://schemas.openxmlformats.org/spreadsheetml/2006/main" count="39" uniqueCount="35">
  <si>
    <t>Yield Curve Construction</t>
  </si>
  <si>
    <t>CrvName</t>
  </si>
  <si>
    <t>USD</t>
  </si>
  <si>
    <t>InputType</t>
  </si>
  <si>
    <t>Rate</t>
  </si>
  <si>
    <t>TimeToMat</t>
  </si>
  <si>
    <t>Worst Of Digital Pricing in Black-Scholes Monte Carlo</t>
  </si>
  <si>
    <t>Product Specs</t>
  </si>
  <si>
    <t>PayoffType</t>
  </si>
  <si>
    <t>Strike</t>
  </si>
  <si>
    <t>Market</t>
  </si>
  <si>
    <t>DiscountCrv</t>
  </si>
  <si>
    <t>Fixing Times</t>
  </si>
  <si>
    <t>Asset</t>
  </si>
  <si>
    <t>A</t>
  </si>
  <si>
    <t>B</t>
  </si>
  <si>
    <t>C</t>
  </si>
  <si>
    <t>DivYields</t>
  </si>
  <si>
    <t>Spot</t>
  </si>
  <si>
    <t>Vols</t>
  </si>
  <si>
    <t>Correl</t>
  </si>
  <si>
    <t>MC Parameters</t>
  </si>
  <si>
    <t>URNGType</t>
  </si>
  <si>
    <t>MT19937</t>
  </si>
  <si>
    <t>PathGenType</t>
  </si>
  <si>
    <t>EULER</t>
  </si>
  <si>
    <t>ControlVarType</t>
  </si>
  <si>
    <t>NONE</t>
  </si>
  <si>
    <t>Npaths</t>
  </si>
  <si>
    <t>Mean</t>
  </si>
  <si>
    <t>Std Error</t>
  </si>
  <si>
    <t>MC Pricing Call</t>
  </si>
  <si>
    <t>Sum</t>
  </si>
  <si>
    <t>Value at T_2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</si>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</sst>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D5"/>
    </sheetView>
  </sheetViews>
  <sheetFormatPr defaultRowHeight="14.25" x14ac:dyDescent="0.45"/>
  <sheetData>
    <row r="1" spans="1:4" ht="15.75" x14ac:dyDescent="0.5">
      <c r="A1" s="1" t="s">
        <v>0</v>
      </c>
    </row>
    <row r="3" spans="1:4" x14ac:dyDescent="0.45">
      <c r="A3" t="s">
        <v>1</v>
      </c>
      <c r="B3" t="s">
        <v>2</v>
      </c>
      <c r="D3" t="s">
        <v>0</v>
      </c>
    </row>
    <row r="4" spans="1:4" x14ac:dyDescent="0.45">
      <c r="A4" t="s">
        <v>3</v>
      </c>
      <c r="B4">
        <v>0</v>
      </c>
      <c r="D4" t="str">
        <f>_xll.ORF.YCCREATE($B$3,A6:A13,B6:B13,$B$4)</f>
        <v>USD¤1</v>
      </c>
    </row>
    <row r="5" spans="1:4" x14ac:dyDescent="0.45">
      <c r="A5" t="s">
        <v>5</v>
      </c>
      <c r="B5" t="s">
        <v>4</v>
      </c>
    </row>
    <row r="6" spans="1:4" x14ac:dyDescent="0.45">
      <c r="A6">
        <f>1/12</f>
        <v>8.3333333333333329E-2</v>
      </c>
      <c r="B6" s="3">
        <v>0.01</v>
      </c>
    </row>
    <row r="7" spans="1:4" x14ac:dyDescent="0.45">
      <c r="A7">
        <f>1/4</f>
        <v>0.25</v>
      </c>
      <c r="B7" s="3">
        <v>1.2E-2</v>
      </c>
    </row>
    <row r="8" spans="1:4" x14ac:dyDescent="0.45">
      <c r="A8">
        <f>1/2</f>
        <v>0.5</v>
      </c>
      <c r="B8" s="3">
        <v>1.2999999999999999E-2</v>
      </c>
    </row>
    <row r="9" spans="1:4" x14ac:dyDescent="0.45">
      <c r="A9">
        <f>3/4</f>
        <v>0.75</v>
      </c>
      <c r="B9" s="3">
        <v>1.4E-2</v>
      </c>
    </row>
    <row r="10" spans="1:4" x14ac:dyDescent="0.45">
      <c r="A10">
        <v>1</v>
      </c>
      <c r="B10" s="3">
        <v>1.4999999999999999E-2</v>
      </c>
    </row>
    <row r="11" spans="1:4" x14ac:dyDescent="0.45">
      <c r="A11">
        <v>2</v>
      </c>
      <c r="B11" s="3">
        <v>0.02</v>
      </c>
    </row>
    <row r="12" spans="1:4" x14ac:dyDescent="0.45">
      <c r="A12">
        <v>3</v>
      </c>
      <c r="B12" s="3">
        <v>2.5000000000000001E-2</v>
      </c>
    </row>
    <row r="13" spans="1:4" x14ac:dyDescent="0.45">
      <c r="A13">
        <v>5</v>
      </c>
      <c r="B13" s="3">
        <v>0.03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8" sqref="B18"/>
    </sheetView>
  </sheetViews>
  <sheetFormatPr defaultRowHeight="14.25" x14ac:dyDescent="0.45"/>
  <cols>
    <col min="9" max="9" width="12.19921875" bestFit="1" customWidth="1"/>
  </cols>
  <sheetData>
    <row r="1" spans="1:10" ht="15.75" x14ac:dyDescent="0.5">
      <c r="A1" s="1" t="s">
        <v>6</v>
      </c>
    </row>
    <row r="3" spans="1:10" x14ac:dyDescent="0.45">
      <c r="A3" s="4" t="s">
        <v>7</v>
      </c>
      <c r="F3" s="4" t="s">
        <v>10</v>
      </c>
    </row>
    <row r="4" spans="1:10" x14ac:dyDescent="0.45">
      <c r="A4" t="s">
        <v>8</v>
      </c>
      <c r="B4">
        <v>1</v>
      </c>
      <c r="F4" t="s">
        <v>11</v>
      </c>
      <c r="G4" t="str">
        <f>YieldCurveVolTermStruct!D4</f>
        <v>USD¤1</v>
      </c>
    </row>
    <row r="5" spans="1:10" x14ac:dyDescent="0.45">
      <c r="A5" t="s">
        <v>9</v>
      </c>
      <c r="B5" s="2">
        <v>1</v>
      </c>
    </row>
    <row r="7" spans="1:10" x14ac:dyDescent="0.45">
      <c r="A7" t="s">
        <v>12</v>
      </c>
      <c r="C7" t="s">
        <v>13</v>
      </c>
      <c r="D7" t="s">
        <v>17</v>
      </c>
      <c r="E7" t="s">
        <v>18</v>
      </c>
      <c r="F7" t="s">
        <v>19</v>
      </c>
      <c r="H7" t="s">
        <v>20</v>
      </c>
    </row>
    <row r="8" spans="1:10" x14ac:dyDescent="0.45">
      <c r="A8">
        <v>1</v>
      </c>
      <c r="C8" t="s">
        <v>14</v>
      </c>
      <c r="D8" s="2">
        <v>0</v>
      </c>
      <c r="E8">
        <v>100</v>
      </c>
      <c r="F8" s="2">
        <v>0.3</v>
      </c>
      <c r="H8" s="2">
        <v>1</v>
      </c>
      <c r="I8" s="2">
        <v>0.5</v>
      </c>
      <c r="J8" s="2">
        <v>0.5</v>
      </c>
    </row>
    <row r="9" spans="1:10" x14ac:dyDescent="0.45">
      <c r="A9">
        <v>2</v>
      </c>
      <c r="C9" t="s">
        <v>15</v>
      </c>
      <c r="D9" s="2">
        <v>0</v>
      </c>
      <c r="E9">
        <v>100</v>
      </c>
      <c r="F9" s="2">
        <v>0.3</v>
      </c>
      <c r="H9" s="2">
        <v>0.5</v>
      </c>
      <c r="I9" s="2">
        <v>1</v>
      </c>
      <c r="J9" s="2">
        <v>0.5</v>
      </c>
    </row>
    <row r="10" spans="1:10" x14ac:dyDescent="0.45">
      <c r="C10" t="s">
        <v>16</v>
      </c>
      <c r="D10" s="2">
        <v>0</v>
      </c>
      <c r="E10">
        <v>100</v>
      </c>
      <c r="F10" s="2">
        <v>0.3</v>
      </c>
      <c r="H10" s="2">
        <v>0.5</v>
      </c>
      <c r="I10" s="2">
        <v>0.5</v>
      </c>
      <c r="J10" s="2">
        <v>1</v>
      </c>
    </row>
    <row r="11" spans="1:10" x14ac:dyDescent="0.45">
      <c r="D11" s="2"/>
    </row>
    <row r="12" spans="1:10" x14ac:dyDescent="0.45">
      <c r="A12" s="4" t="s">
        <v>21</v>
      </c>
    </row>
    <row r="13" spans="1:10" x14ac:dyDescent="0.45">
      <c r="A13" t="s">
        <v>22</v>
      </c>
      <c r="B13" t="s">
        <v>23</v>
      </c>
    </row>
    <row r="14" spans="1:10" x14ac:dyDescent="0.45">
      <c r="A14" t="s">
        <v>24</v>
      </c>
      <c r="B14" t="s">
        <v>25</v>
      </c>
    </row>
    <row r="15" spans="1:10" x14ac:dyDescent="0.45">
      <c r="A15" t="s">
        <v>26</v>
      </c>
      <c r="B15" t="s">
        <v>27</v>
      </c>
    </row>
    <row r="17" spans="1:9" x14ac:dyDescent="0.45">
      <c r="A17" s="4" t="s">
        <v>28</v>
      </c>
      <c r="B17" s="6">
        <v>100000</v>
      </c>
    </row>
    <row r="19" spans="1:9" x14ac:dyDescent="0.45">
      <c r="A19" s="4" t="s">
        <v>31</v>
      </c>
      <c r="D19" s="4" t="s">
        <v>31</v>
      </c>
      <c r="G19" s="4" t="s">
        <v>32</v>
      </c>
      <c r="H19" s="4" t="s">
        <v>33</v>
      </c>
      <c r="I19" s="4" t="s">
        <v>34</v>
      </c>
    </row>
    <row r="20" spans="1:9" x14ac:dyDescent="0.45">
      <c r="A20" t="s">
        <v>29</v>
      </c>
      <c r="B20">
        <f t="array" ref="B20:B21">_xll.ORF.WORSTOFDIGITALBSMC($B$4,$B$5,$A$8:$A$9,$E$8:$E$10,$G$4,$D$8:$D$10,$F$8:$F$10,$H$8:$J$10,$A$13:$B$15,$B$17)</f>
        <v>0.19428123249094065</v>
      </c>
      <c r="D20" t="s">
        <v>29</v>
      </c>
      <c r="E20">
        <f t="array" ref="E20:E21">_xll.ORF.WORSTOFDIGITALBSMC(-1,$B$5,$A$8:$A$9,$E$8:$E$10,$G$4,$D$8:$D$10,$F$8:$F$10,$H$8:$J$10,$A$13:$B$15,$B$17)</f>
        <v>0.76650820666108588</v>
      </c>
      <c r="G20">
        <f>B20+E20</f>
        <v>0.96078943915202653</v>
      </c>
      <c r="H20">
        <f>_xll.ORF.FWDDF($G$4,0,2)*B5</f>
        <v>0.96078943915232318</v>
      </c>
      <c r="I20">
        <f>G20-H20</f>
        <v>-2.9665159217984183E-13</v>
      </c>
    </row>
    <row r="21" spans="1:9" x14ac:dyDescent="0.45">
      <c r="A21" s="5" t="s">
        <v>30</v>
      </c>
      <c r="B21">
        <v>1.2203263838053244E-3</v>
      </c>
      <c r="D21" s="5" t="s">
        <v>30</v>
      </c>
      <c r="E21">
        <v>1.2203263838041754E-3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YieldCurveVolTermStruct</vt:lpstr>
      <vt:lpstr>WorstOfDigitalBSMC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2017-11-21T02:31:53Z</dcterms:created>
  <dcterms:modified xsi:type="dcterms:W3CDTF">2017-11-21T04:00:22Z</dcterms:modified>
</cp:coreProperties>
</file>