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m\Documents\homework8\"/>
    </mc:Choice>
  </mc:AlternateContent>
  <bookViews>
    <workbookView xWindow="0" yWindow="0" windowWidth="19200" windowHeight="7785" activeTab="1"/>
  </bookViews>
  <sheets>
    <sheet name="YieldCurve" sheetId="1" r:id="rId1"/>
    <sheet name="EuroCallPutBSPDE1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E17" i="1"/>
  <c r="E3" i="1"/>
  <c r="B10" i="2" l="1"/>
  <c r="B12" i="2"/>
  <c r="C21" i="2"/>
  <c r="B22" i="2"/>
  <c r="B21" i="2"/>
  <c r="C22" i="2"/>
  <c r="D21" i="2" l="1"/>
  <c r="D22" i="2"/>
</calcChain>
</file>

<file path=xl/sharedStrings.xml><?xml version="1.0" encoding="utf-8"?>
<sst xmlns="http://schemas.openxmlformats.org/spreadsheetml/2006/main" count="38" uniqueCount="33">
  <si>
    <t>Yield Curve Construction</t>
  </si>
  <si>
    <t>CrvName</t>
  </si>
  <si>
    <t>USD</t>
  </si>
  <si>
    <t>InputType</t>
  </si>
  <si>
    <t>TimeToMat</t>
  </si>
  <si>
    <t>Rate</t>
  </si>
  <si>
    <t>Yield Curve</t>
  </si>
  <si>
    <t>European Call/Put Pricing in Black-Scholes PDE</t>
  </si>
  <si>
    <t>Product Specs</t>
  </si>
  <si>
    <t>PayoffType</t>
  </si>
  <si>
    <t>Strike</t>
  </si>
  <si>
    <t>TimeToExp</t>
  </si>
  <si>
    <t>Market</t>
  </si>
  <si>
    <t>Spot</t>
  </si>
  <si>
    <t>DiscountCrv</t>
  </si>
  <si>
    <t>DivYield</t>
  </si>
  <si>
    <t>Volatility</t>
  </si>
  <si>
    <t>PDE Parameters</t>
  </si>
  <si>
    <t>NTimeSteps</t>
  </si>
  <si>
    <t>NSpotNodes</t>
  </si>
  <si>
    <t>NStdDevs</t>
  </si>
  <si>
    <t>Theta</t>
  </si>
  <si>
    <t>Pricing</t>
  </si>
  <si>
    <t>PDE</t>
  </si>
  <si>
    <t>VolType</t>
  </si>
  <si>
    <t>VolName</t>
  </si>
  <si>
    <t>VOLTS</t>
  </si>
  <si>
    <t>SpotVol</t>
  </si>
  <si>
    <t>Volatility Term Structure</t>
  </si>
  <si>
    <t>Exact</t>
  </si>
  <si>
    <t>Error</t>
  </si>
  <si>
    <t>Implicit</t>
  </si>
  <si>
    <t>Crank-Nicholson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</si>
</sst>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7" sqref="E17"/>
    </sheetView>
  </sheetViews>
  <sheetFormatPr defaultRowHeight="14.25" x14ac:dyDescent="0.45"/>
  <sheetData>
    <row r="1" spans="1:5" ht="15.75" x14ac:dyDescent="0.5">
      <c r="A1" s="1" t="s">
        <v>0</v>
      </c>
    </row>
    <row r="2" spans="1:5" x14ac:dyDescent="0.45">
      <c r="E2" t="s">
        <v>6</v>
      </c>
    </row>
    <row r="3" spans="1:5" x14ac:dyDescent="0.45">
      <c r="A3" t="s">
        <v>1</v>
      </c>
      <c r="B3" t="s">
        <v>2</v>
      </c>
      <c r="E3" t="str">
        <f>_xll.ORF.YCCREATE($B$3,A6:A14,B6:B14,$B$4)</f>
        <v>USD¤1</v>
      </c>
    </row>
    <row r="4" spans="1:5" x14ac:dyDescent="0.45">
      <c r="A4" t="s">
        <v>3</v>
      </c>
      <c r="B4">
        <v>0</v>
      </c>
    </row>
    <row r="5" spans="1:5" x14ac:dyDescent="0.45">
      <c r="A5" t="s">
        <v>4</v>
      </c>
      <c r="B5" t="s">
        <v>5</v>
      </c>
    </row>
    <row r="6" spans="1:5" x14ac:dyDescent="0.45">
      <c r="A6">
        <f>1/12</f>
        <v>8.3333333333333329E-2</v>
      </c>
      <c r="B6" s="3">
        <v>0.02</v>
      </c>
    </row>
    <row r="7" spans="1:5" x14ac:dyDescent="0.45">
      <c r="A7">
        <f>1/4</f>
        <v>0.25</v>
      </c>
      <c r="B7" s="3">
        <v>0.02</v>
      </c>
    </row>
    <row r="8" spans="1:5" x14ac:dyDescent="0.45">
      <c r="A8">
        <f>1/2</f>
        <v>0.5</v>
      </c>
      <c r="B8" s="3">
        <v>0.02</v>
      </c>
    </row>
    <row r="9" spans="1:5" x14ac:dyDescent="0.45">
      <c r="A9">
        <f>3/4</f>
        <v>0.75</v>
      </c>
      <c r="B9" s="3">
        <v>0.02</v>
      </c>
    </row>
    <row r="10" spans="1:5" x14ac:dyDescent="0.45">
      <c r="A10">
        <v>1</v>
      </c>
      <c r="B10" s="3">
        <v>0.02</v>
      </c>
    </row>
    <row r="11" spans="1:5" x14ac:dyDescent="0.45">
      <c r="A11">
        <v>2</v>
      </c>
      <c r="B11" s="3">
        <v>0.02</v>
      </c>
    </row>
    <row r="12" spans="1:5" x14ac:dyDescent="0.45">
      <c r="A12">
        <v>3</v>
      </c>
      <c r="B12" s="3">
        <v>0.02</v>
      </c>
    </row>
    <row r="13" spans="1:5" x14ac:dyDescent="0.45">
      <c r="A13">
        <v>4</v>
      </c>
      <c r="B13" s="3">
        <v>0.02</v>
      </c>
    </row>
    <row r="14" spans="1:5" x14ac:dyDescent="0.45">
      <c r="A14">
        <v>5</v>
      </c>
      <c r="B14" s="3">
        <v>0.02</v>
      </c>
    </row>
    <row r="16" spans="1:5" x14ac:dyDescent="0.45">
      <c r="E16" t="s">
        <v>28</v>
      </c>
    </row>
    <row r="17" spans="1:5" x14ac:dyDescent="0.45">
      <c r="A17" t="s">
        <v>24</v>
      </c>
      <c r="B17">
        <v>0</v>
      </c>
      <c r="E17" t="str">
        <f>_xll.ORF.VOLCREATE($B$18, $A$20:$A$27,$B$20:B$27,$B$17)</f>
        <v>VOLTS¤1</v>
      </c>
    </row>
    <row r="18" spans="1:5" x14ac:dyDescent="0.45">
      <c r="A18" t="s">
        <v>25</v>
      </c>
      <c r="B18" t="s">
        <v>26</v>
      </c>
    </row>
    <row r="19" spans="1:5" x14ac:dyDescent="0.45">
      <c r="A19" t="s">
        <v>4</v>
      </c>
      <c r="B19" t="s">
        <v>27</v>
      </c>
    </row>
    <row r="20" spans="1:5" x14ac:dyDescent="0.45">
      <c r="A20">
        <v>0.25</v>
      </c>
      <c r="B20" s="2">
        <v>0.1</v>
      </c>
    </row>
    <row r="21" spans="1:5" x14ac:dyDescent="0.45">
      <c r="A21">
        <v>0.5</v>
      </c>
      <c r="B21" s="2">
        <v>0.12</v>
      </c>
    </row>
    <row r="22" spans="1:5" x14ac:dyDescent="0.45">
      <c r="A22">
        <v>0.75</v>
      </c>
      <c r="B22" s="2">
        <v>0.14000000000000001</v>
      </c>
    </row>
    <row r="23" spans="1:5" x14ac:dyDescent="0.45">
      <c r="A23">
        <v>1</v>
      </c>
      <c r="B23" s="2">
        <v>0.16</v>
      </c>
    </row>
    <row r="24" spans="1:5" x14ac:dyDescent="0.45">
      <c r="A24">
        <v>1.5</v>
      </c>
      <c r="B24" s="2">
        <v>0.17</v>
      </c>
    </row>
    <row r="25" spans="1:5" x14ac:dyDescent="0.45">
      <c r="A25">
        <v>2</v>
      </c>
      <c r="B25" s="2">
        <v>0.18</v>
      </c>
    </row>
    <row r="26" spans="1:5" x14ac:dyDescent="0.45">
      <c r="A26">
        <v>3</v>
      </c>
      <c r="B26" s="2">
        <v>0.19</v>
      </c>
    </row>
    <row r="27" spans="1:5" x14ac:dyDescent="0.45">
      <c r="A27">
        <v>4</v>
      </c>
      <c r="B27" s="2">
        <v>0.2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4.25" x14ac:dyDescent="0.45"/>
  <cols>
    <col min="1" max="1" width="17.53125" customWidth="1"/>
  </cols>
  <sheetData>
    <row r="1" spans="1:5" ht="15.75" x14ac:dyDescent="0.5">
      <c r="A1" s="1" t="s">
        <v>7</v>
      </c>
    </row>
    <row r="3" spans="1:5" x14ac:dyDescent="0.45">
      <c r="A3" s="4" t="s">
        <v>8</v>
      </c>
    </row>
    <row r="4" spans="1:5" x14ac:dyDescent="0.45">
      <c r="A4" t="s">
        <v>9</v>
      </c>
      <c r="B4">
        <v>-1</v>
      </c>
    </row>
    <row r="5" spans="1:5" x14ac:dyDescent="0.45">
      <c r="A5" t="s">
        <v>10</v>
      </c>
      <c r="B5">
        <v>100</v>
      </c>
    </row>
    <row r="6" spans="1:5" x14ac:dyDescent="0.45">
      <c r="A6" t="s">
        <v>11</v>
      </c>
      <c r="B6">
        <v>1</v>
      </c>
    </row>
    <row r="8" spans="1:5" x14ac:dyDescent="0.45">
      <c r="A8" s="4" t="s">
        <v>12</v>
      </c>
    </row>
    <row r="9" spans="1:5" x14ac:dyDescent="0.45">
      <c r="A9" t="s">
        <v>13</v>
      </c>
      <c r="B9">
        <v>100</v>
      </c>
    </row>
    <row r="10" spans="1:5" x14ac:dyDescent="0.45">
      <c r="A10" t="s">
        <v>14</v>
      </c>
      <c r="B10" t="str">
        <f>YieldCurve!E3</f>
        <v>USD¤1</v>
      </c>
    </row>
    <row r="11" spans="1:5" x14ac:dyDescent="0.45">
      <c r="A11" t="s">
        <v>15</v>
      </c>
      <c r="B11">
        <v>0</v>
      </c>
    </row>
    <row r="12" spans="1:5" x14ac:dyDescent="0.45">
      <c r="A12" t="s">
        <v>16</v>
      </c>
      <c r="B12" t="str">
        <f>YieldCurve!E17</f>
        <v>VOLTS¤1</v>
      </c>
    </row>
    <row r="14" spans="1:5" x14ac:dyDescent="0.45">
      <c r="A14" s="4" t="s">
        <v>17</v>
      </c>
    </row>
    <row r="15" spans="1:5" x14ac:dyDescent="0.45">
      <c r="A15" t="s">
        <v>18</v>
      </c>
      <c r="B15">
        <v>50</v>
      </c>
      <c r="D15" t="s">
        <v>18</v>
      </c>
      <c r="E15">
        <v>50</v>
      </c>
    </row>
    <row r="16" spans="1:5" x14ac:dyDescent="0.45">
      <c r="A16" t="s">
        <v>19</v>
      </c>
      <c r="B16">
        <v>50</v>
      </c>
      <c r="D16" t="s">
        <v>19</v>
      </c>
      <c r="E16">
        <v>50</v>
      </c>
    </row>
    <row r="17" spans="1:5" x14ac:dyDescent="0.45">
      <c r="A17" t="s">
        <v>20</v>
      </c>
      <c r="B17">
        <v>4</v>
      </c>
      <c r="D17" t="s">
        <v>20</v>
      </c>
      <c r="E17">
        <v>4</v>
      </c>
    </row>
    <row r="18" spans="1:5" x14ac:dyDescent="0.45">
      <c r="A18" t="s">
        <v>21</v>
      </c>
      <c r="B18">
        <v>1</v>
      </c>
      <c r="D18" t="s">
        <v>21</v>
      </c>
      <c r="E18">
        <v>0.5</v>
      </c>
    </row>
    <row r="20" spans="1:5" x14ac:dyDescent="0.45">
      <c r="A20" s="4" t="s">
        <v>22</v>
      </c>
      <c r="B20" t="s">
        <v>23</v>
      </c>
      <c r="C20" t="s">
        <v>29</v>
      </c>
      <c r="D20" t="s">
        <v>30</v>
      </c>
    </row>
    <row r="21" spans="1:5" x14ac:dyDescent="0.45">
      <c r="A21" t="s">
        <v>31</v>
      </c>
      <c r="B21">
        <f>_xll.ORF.EUROBSPDE($B$4,$B$5,$B$6,$B$9,$B$10,$B$11,$B$12,$A$15:$B$18)</f>
        <v>5.3343023518517008</v>
      </c>
      <c r="C21">
        <f>_xll.ORF.EUROBS($B$4,$B$9,$B$5,$B$6,_xll.ORF.SPOTRATE($B$10,$B$6),$B$11,_xll.ORF.SPOTVOL($B$12,$B$6))</f>
        <v>5.3722290069320469</v>
      </c>
      <c r="D21">
        <f>B21-C21</f>
        <v>-3.7926655080346094E-2</v>
      </c>
    </row>
    <row r="22" spans="1:5" x14ac:dyDescent="0.45">
      <c r="A22" t="s">
        <v>32</v>
      </c>
      <c r="B22">
        <f>_xll.ORF.EUROBSPDE($B$4,$B$5,$B$6,$B$9,$B$10,$B$11,$B$12,$D$15:$E$18)</f>
        <v>5.3530994143338093</v>
      </c>
      <c r="C22">
        <f>_xll.ORF.EUROBS($B$4,$B$9,$B$5,$B$6,_xll.ORF.SPOTRATE($B$10,$B$6),$B$11,_xll.ORF.SPOTVOL($B$12,$B$6))</f>
        <v>5.3722290069320469</v>
      </c>
      <c r="D22">
        <f>B22-C22</f>
        <v>-1.9129592598237544E-2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YieldCurve</vt:lpstr>
      <vt:lpstr>EuroCallPutBSPDE1D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Hervieux-Moore</dc:creator>
  <cp:lastModifiedBy>Zachary Hervieux-Moore</cp:lastModifiedBy>
  <dcterms:created xsi:type="dcterms:W3CDTF">2017-11-27T21:45:24Z</dcterms:created>
  <dcterms:modified xsi:type="dcterms:W3CDTF">2017-11-27T22:56:00Z</dcterms:modified>
</cp:coreProperties>
</file>