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m\Documents\homework9\"/>
    </mc:Choice>
  </mc:AlternateContent>
  <bookViews>
    <workbookView xWindow="0" yWindow="0" windowWidth="19200" windowHeight="7785" activeTab="1"/>
  </bookViews>
  <sheets>
    <sheet name="YieldCurve" sheetId="1" r:id="rId1"/>
    <sheet name="CallPutBSPDE1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L25" i="2"/>
  <c r="M26" i="2"/>
  <c r="M25" i="2"/>
  <c r="A9" i="1" l="1"/>
  <c r="A8" i="1"/>
  <c r="A7" i="1"/>
  <c r="A6" i="1"/>
  <c r="M21" i="2"/>
  <c r="M22" i="2"/>
  <c r="L22" i="2"/>
  <c r="L21" i="2"/>
  <c r="E4" i="1"/>
  <c r="L10" i="2" l="1"/>
  <c r="G10" i="2"/>
  <c r="B10" i="2"/>
  <c r="G21" i="2"/>
  <c r="B22" i="2"/>
  <c r="G22" i="2"/>
  <c r="B21" i="2"/>
</calcChain>
</file>

<file path=xl/sharedStrings.xml><?xml version="1.0" encoding="utf-8"?>
<sst xmlns="http://schemas.openxmlformats.org/spreadsheetml/2006/main" count="66" uniqueCount="29">
  <si>
    <t>Yield Curve Construction</t>
  </si>
  <si>
    <t>CrvName</t>
  </si>
  <si>
    <t>USD</t>
  </si>
  <si>
    <t>InputType</t>
  </si>
  <si>
    <t>TimeToMat</t>
  </si>
  <si>
    <t>Rate</t>
  </si>
  <si>
    <t>European Call/Put Pricing in Black-Scholes PDE</t>
  </si>
  <si>
    <t>Product Specs</t>
  </si>
  <si>
    <t>PayoffType</t>
  </si>
  <si>
    <t>Strike</t>
  </si>
  <si>
    <t>TimeToExp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</si>
  <si>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</si>
  <si>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</si>
  <si>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</si>
  <si>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</si>
  <si>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</si>
  <si>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</si>
  <si>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</si>
  <si>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</si>
  <si>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</si>
  <si>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</si>
  <si>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Pricing</t>
  </si>
  <si>
    <t>Call</t>
  </si>
  <si>
    <t>Put</t>
  </si>
  <si>
    <t>American Call/Put Pricing in Black-Scholes PDE</t>
  </si>
  <si>
    <t>Bermudan Call/Put Pricing in Black-Scholes PDE</t>
  </si>
  <si>
    <t>Upper Bound</t>
  </si>
  <si>
    <t>Lower Bound</t>
  </si>
  <si>
    <t>Diffs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</si>
</sst>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5" sqref="E5"/>
    </sheetView>
  </sheetViews>
  <sheetFormatPr defaultRowHeight="14.25" x14ac:dyDescent="0.45"/>
  <sheetData>
    <row r="1" spans="1:5" ht="15.75" x14ac:dyDescent="0.5">
      <c r="A1" s="1" t="s">
        <v>0</v>
      </c>
    </row>
    <row r="3" spans="1:5" x14ac:dyDescent="0.45">
      <c r="A3" t="s">
        <v>1</v>
      </c>
      <c r="B3" t="s">
        <v>2</v>
      </c>
      <c r="E3" t="s">
        <v>0</v>
      </c>
    </row>
    <row r="4" spans="1:5" x14ac:dyDescent="0.45">
      <c r="A4" t="s">
        <v>3</v>
      </c>
      <c r="B4">
        <v>0</v>
      </c>
      <c r="E4" t="str">
        <f>_xll.ORF.YCCREATE($B$3,A6:A14,B6:B14,$B$4)</f>
        <v>USD¤1</v>
      </c>
    </row>
    <row r="5" spans="1:5" x14ac:dyDescent="0.45">
      <c r="A5" t="s">
        <v>4</v>
      </c>
      <c r="B5" t="s">
        <v>5</v>
      </c>
    </row>
    <row r="6" spans="1:5" x14ac:dyDescent="0.45">
      <c r="A6">
        <f>1/12</f>
        <v>8.3333333333333329E-2</v>
      </c>
      <c r="B6" s="3">
        <v>0.02</v>
      </c>
    </row>
    <row r="7" spans="1:5" x14ac:dyDescent="0.45">
      <c r="A7">
        <f>1/4</f>
        <v>0.25</v>
      </c>
      <c r="B7" s="3">
        <v>0.02</v>
      </c>
    </row>
    <row r="8" spans="1:5" x14ac:dyDescent="0.45">
      <c r="A8">
        <f>1/2</f>
        <v>0.5</v>
      </c>
      <c r="B8" s="3">
        <v>0.02</v>
      </c>
    </row>
    <row r="9" spans="1:5" x14ac:dyDescent="0.45">
      <c r="A9">
        <f>3/4</f>
        <v>0.75</v>
      </c>
      <c r="B9" s="3">
        <v>0.02</v>
      </c>
    </row>
    <row r="10" spans="1:5" x14ac:dyDescent="0.45">
      <c r="A10">
        <v>1</v>
      </c>
      <c r="B10" s="3">
        <v>0.02</v>
      </c>
    </row>
    <row r="11" spans="1:5" x14ac:dyDescent="0.45">
      <c r="A11">
        <v>2</v>
      </c>
      <c r="B11" s="3">
        <v>0.02</v>
      </c>
    </row>
    <row r="12" spans="1:5" x14ac:dyDescent="0.45">
      <c r="A12">
        <v>3</v>
      </c>
      <c r="B12" s="3">
        <v>0.02</v>
      </c>
    </row>
    <row r="13" spans="1:5" x14ac:dyDescent="0.45">
      <c r="A13">
        <v>4</v>
      </c>
      <c r="B13" s="3">
        <v>0.02</v>
      </c>
    </row>
    <row r="14" spans="1:5" x14ac:dyDescent="0.45">
      <c r="A14">
        <v>5</v>
      </c>
      <c r="B14" s="3">
        <v>0.02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6"/>
  <sheetViews>
    <sheetView tabSelected="1" topLeftCell="A4" workbookViewId="0">
      <selection activeCell="L27" sqref="L27"/>
    </sheetView>
  </sheetViews>
  <sheetFormatPr defaultRowHeight="14.25" x14ac:dyDescent="0.45"/>
  <cols>
    <col min="12" max="12" width="12.19921875" bestFit="1" customWidth="1"/>
  </cols>
  <sheetData>
    <row r="1" spans="1:111" x14ac:dyDescent="0.45">
      <c r="A1" s="4" t="s">
        <v>6</v>
      </c>
      <c r="F1" s="4" t="s">
        <v>24</v>
      </c>
      <c r="K1" s="4" t="s">
        <v>25</v>
      </c>
    </row>
    <row r="3" spans="1:111" x14ac:dyDescent="0.45">
      <c r="A3" s="4" t="s">
        <v>7</v>
      </c>
      <c r="F3" s="4" t="s">
        <v>7</v>
      </c>
      <c r="K3" s="4" t="s">
        <v>7</v>
      </c>
    </row>
    <row r="4" spans="1:111" x14ac:dyDescent="0.45">
      <c r="A4" t="s">
        <v>8</v>
      </c>
      <c r="B4">
        <v>1</v>
      </c>
      <c r="C4">
        <v>-1</v>
      </c>
      <c r="F4" t="s">
        <v>8</v>
      </c>
      <c r="G4">
        <v>1</v>
      </c>
      <c r="H4">
        <v>-1</v>
      </c>
      <c r="K4" t="s">
        <v>8</v>
      </c>
      <c r="L4">
        <v>1</v>
      </c>
      <c r="M4">
        <v>-1</v>
      </c>
    </row>
    <row r="5" spans="1:111" x14ac:dyDescent="0.45">
      <c r="A5" t="s">
        <v>9</v>
      </c>
      <c r="B5">
        <v>100</v>
      </c>
      <c r="F5" t="s">
        <v>9</v>
      </c>
      <c r="G5">
        <v>100</v>
      </c>
      <c r="K5" t="s">
        <v>9</v>
      </c>
      <c r="L5">
        <v>100</v>
      </c>
    </row>
    <row r="6" spans="1:111" x14ac:dyDescent="0.45">
      <c r="A6" t="s">
        <v>10</v>
      </c>
      <c r="B6">
        <v>1</v>
      </c>
      <c r="F6" t="s">
        <v>10</v>
      </c>
      <c r="G6">
        <v>1</v>
      </c>
      <c r="K6" t="s">
        <v>10</v>
      </c>
      <c r="L6">
        <v>0.01</v>
      </c>
      <c r="M6">
        <v>0.02</v>
      </c>
      <c r="N6">
        <v>0.03</v>
      </c>
      <c r="O6">
        <v>0.04</v>
      </c>
      <c r="P6">
        <v>0.05</v>
      </c>
      <c r="Q6">
        <v>0.06</v>
      </c>
      <c r="R6">
        <v>7.0000000000000007E-2</v>
      </c>
      <c r="S6">
        <v>0.08</v>
      </c>
      <c r="T6">
        <v>0.09</v>
      </c>
      <c r="U6">
        <v>0.1</v>
      </c>
      <c r="V6">
        <v>0.11</v>
      </c>
      <c r="W6">
        <v>0.12</v>
      </c>
      <c r="X6">
        <v>0.13</v>
      </c>
      <c r="Y6">
        <v>0.14000000000000001</v>
      </c>
      <c r="Z6">
        <v>0.15</v>
      </c>
      <c r="AA6">
        <v>0.16</v>
      </c>
      <c r="AB6">
        <v>0.17</v>
      </c>
      <c r="AC6">
        <v>0.18</v>
      </c>
      <c r="AD6">
        <v>0.19</v>
      </c>
      <c r="AE6">
        <v>0.2</v>
      </c>
      <c r="AF6">
        <v>0.21</v>
      </c>
      <c r="AG6">
        <v>0.22</v>
      </c>
      <c r="AH6">
        <v>0.23</v>
      </c>
      <c r="AI6">
        <v>0.24</v>
      </c>
      <c r="AJ6">
        <v>0.25</v>
      </c>
      <c r="AK6">
        <v>0.26</v>
      </c>
      <c r="AL6">
        <v>0.27</v>
      </c>
      <c r="AM6">
        <v>0.28000000000000003</v>
      </c>
      <c r="AN6">
        <v>0.28999999999999998</v>
      </c>
      <c r="AO6">
        <v>0.3</v>
      </c>
      <c r="AP6">
        <v>0.31</v>
      </c>
      <c r="AQ6">
        <v>0.32</v>
      </c>
      <c r="AR6">
        <v>0.33</v>
      </c>
      <c r="AS6">
        <v>0.34</v>
      </c>
      <c r="AT6">
        <v>0.35</v>
      </c>
      <c r="AU6">
        <v>0.36</v>
      </c>
      <c r="AV6">
        <v>0.37</v>
      </c>
      <c r="AW6">
        <v>0.38</v>
      </c>
      <c r="AX6">
        <v>0.39</v>
      </c>
      <c r="AY6">
        <v>0.4</v>
      </c>
      <c r="AZ6">
        <v>0.41</v>
      </c>
      <c r="BA6">
        <v>0.42</v>
      </c>
      <c r="BB6">
        <v>0.43</v>
      </c>
      <c r="BC6">
        <v>0.44</v>
      </c>
      <c r="BD6">
        <v>0.45</v>
      </c>
      <c r="BE6">
        <v>0.46</v>
      </c>
      <c r="BF6">
        <v>0.47</v>
      </c>
      <c r="BG6">
        <v>0.48</v>
      </c>
      <c r="BH6">
        <v>0.49</v>
      </c>
      <c r="BI6">
        <v>0.5</v>
      </c>
      <c r="BJ6">
        <v>0.51</v>
      </c>
      <c r="BK6">
        <v>0.52</v>
      </c>
      <c r="BL6">
        <v>0.53</v>
      </c>
      <c r="BM6">
        <v>0.54</v>
      </c>
      <c r="BN6">
        <v>0.55000000000000004</v>
      </c>
      <c r="BO6">
        <v>0.56000000000000005</v>
      </c>
      <c r="BP6">
        <v>0.56999999999999995</v>
      </c>
      <c r="BQ6">
        <v>0.57999999999999996</v>
      </c>
      <c r="BR6">
        <v>0.59</v>
      </c>
      <c r="BS6">
        <v>0.6</v>
      </c>
      <c r="BT6">
        <v>0.61</v>
      </c>
      <c r="BU6">
        <v>0.62</v>
      </c>
      <c r="BV6">
        <v>0.63</v>
      </c>
      <c r="BW6">
        <v>0.64</v>
      </c>
      <c r="BX6">
        <v>0.65</v>
      </c>
      <c r="BY6">
        <v>0.66</v>
      </c>
      <c r="BZ6">
        <v>0.67</v>
      </c>
      <c r="CA6">
        <v>0.68</v>
      </c>
      <c r="CB6">
        <v>0.69</v>
      </c>
      <c r="CC6">
        <v>0.7</v>
      </c>
      <c r="CD6">
        <v>0.71</v>
      </c>
      <c r="CE6">
        <v>0.72</v>
      </c>
      <c r="CF6">
        <v>0.73</v>
      </c>
      <c r="CG6">
        <v>0.74</v>
      </c>
      <c r="CH6">
        <v>0.75</v>
      </c>
      <c r="CI6">
        <v>0.76</v>
      </c>
      <c r="CJ6">
        <v>0.77</v>
      </c>
      <c r="CK6">
        <v>0.78</v>
      </c>
      <c r="CL6">
        <v>0.79</v>
      </c>
      <c r="CM6">
        <v>0.8</v>
      </c>
      <c r="CN6">
        <v>0.81</v>
      </c>
      <c r="CO6">
        <v>0.82</v>
      </c>
      <c r="CP6">
        <v>0.83</v>
      </c>
      <c r="CQ6">
        <v>0.84</v>
      </c>
      <c r="CR6">
        <v>0.85</v>
      </c>
      <c r="CS6">
        <v>0.86</v>
      </c>
      <c r="CT6">
        <v>0.87</v>
      </c>
      <c r="CU6">
        <v>0.88</v>
      </c>
      <c r="CV6">
        <v>0.89</v>
      </c>
      <c r="CW6">
        <v>0.9</v>
      </c>
      <c r="CX6">
        <v>0.91</v>
      </c>
      <c r="CY6">
        <v>0.92</v>
      </c>
      <c r="CZ6">
        <v>0.93</v>
      </c>
      <c r="DA6">
        <v>0.94</v>
      </c>
      <c r="DB6">
        <v>0.95</v>
      </c>
      <c r="DC6">
        <v>0.96</v>
      </c>
      <c r="DD6">
        <v>0.97</v>
      </c>
      <c r="DE6">
        <v>0.98</v>
      </c>
      <c r="DF6">
        <v>0.99</v>
      </c>
      <c r="DG6">
        <v>1</v>
      </c>
    </row>
    <row r="8" spans="1:111" x14ac:dyDescent="0.45">
      <c r="A8" s="4" t="s">
        <v>11</v>
      </c>
      <c r="F8" s="4" t="s">
        <v>11</v>
      </c>
      <c r="K8" s="4" t="s">
        <v>11</v>
      </c>
    </row>
    <row r="9" spans="1:111" x14ac:dyDescent="0.45">
      <c r="A9" t="s">
        <v>12</v>
      </c>
      <c r="B9">
        <v>100</v>
      </c>
      <c r="F9" t="s">
        <v>12</v>
      </c>
      <c r="G9">
        <v>100</v>
      </c>
      <c r="K9" t="s">
        <v>12</v>
      </c>
      <c r="L9">
        <v>100</v>
      </c>
    </row>
    <row r="10" spans="1:111" x14ac:dyDescent="0.45">
      <c r="A10" t="s">
        <v>13</v>
      </c>
      <c r="B10" t="str">
        <f>YieldCurve!$E$4</f>
        <v>USD¤1</v>
      </c>
      <c r="F10" t="s">
        <v>13</v>
      </c>
      <c r="G10" t="str">
        <f>YieldCurve!$E$4</f>
        <v>USD¤1</v>
      </c>
      <c r="K10" t="s">
        <v>13</v>
      </c>
      <c r="L10" t="str">
        <f>YieldCurve!$E$4</f>
        <v>USD¤1</v>
      </c>
    </row>
    <row r="11" spans="1:111" x14ac:dyDescent="0.45">
      <c r="A11" t="s">
        <v>14</v>
      </c>
      <c r="B11">
        <v>0</v>
      </c>
      <c r="F11" t="s">
        <v>14</v>
      </c>
      <c r="G11">
        <v>0</v>
      </c>
      <c r="K11" t="s">
        <v>14</v>
      </c>
      <c r="L11">
        <v>0</v>
      </c>
    </row>
    <row r="12" spans="1:111" x14ac:dyDescent="0.45">
      <c r="A12" t="s">
        <v>15</v>
      </c>
      <c r="B12" s="2">
        <v>0.4</v>
      </c>
      <c r="F12" t="s">
        <v>15</v>
      </c>
      <c r="G12" s="2">
        <v>0.4</v>
      </c>
      <c r="K12" t="s">
        <v>15</v>
      </c>
      <c r="L12" s="2">
        <v>0.4</v>
      </c>
    </row>
    <row r="14" spans="1:111" x14ac:dyDescent="0.45">
      <c r="A14" s="4" t="s">
        <v>16</v>
      </c>
      <c r="F14" s="4" t="s">
        <v>16</v>
      </c>
      <c r="K14" s="4" t="s">
        <v>16</v>
      </c>
    </row>
    <row r="15" spans="1:111" x14ac:dyDescent="0.45">
      <c r="A15" t="s">
        <v>17</v>
      </c>
      <c r="B15">
        <v>500</v>
      </c>
      <c r="F15" t="s">
        <v>17</v>
      </c>
      <c r="G15">
        <v>500</v>
      </c>
      <c r="K15" t="s">
        <v>17</v>
      </c>
      <c r="L15">
        <v>500</v>
      </c>
    </row>
    <row r="16" spans="1:111" x14ac:dyDescent="0.45">
      <c r="A16" t="s">
        <v>18</v>
      </c>
      <c r="B16">
        <v>500</v>
      </c>
      <c r="F16" t="s">
        <v>18</v>
      </c>
      <c r="G16">
        <v>500</v>
      </c>
      <c r="K16" t="s">
        <v>18</v>
      </c>
      <c r="L16">
        <v>500</v>
      </c>
    </row>
    <row r="17" spans="1:13" x14ac:dyDescent="0.45">
      <c r="A17" t="s">
        <v>19</v>
      </c>
      <c r="B17">
        <v>4</v>
      </c>
      <c r="F17" t="s">
        <v>19</v>
      </c>
      <c r="G17">
        <v>4</v>
      </c>
      <c r="K17" t="s">
        <v>19</v>
      </c>
      <c r="L17">
        <v>4</v>
      </c>
    </row>
    <row r="18" spans="1:13" x14ac:dyDescent="0.45">
      <c r="A18" t="s">
        <v>20</v>
      </c>
      <c r="B18">
        <v>0.5</v>
      </c>
      <c r="F18" t="s">
        <v>20</v>
      </c>
      <c r="G18">
        <v>0.5</v>
      </c>
      <c r="K18" t="s">
        <v>20</v>
      </c>
      <c r="L18">
        <v>0.5</v>
      </c>
    </row>
    <row r="20" spans="1:13" x14ac:dyDescent="0.45">
      <c r="A20" s="4" t="s">
        <v>21</v>
      </c>
      <c r="F20" s="4" t="s">
        <v>21</v>
      </c>
      <c r="K20" s="4" t="s">
        <v>21</v>
      </c>
      <c r="L20" t="s">
        <v>26</v>
      </c>
      <c r="M20" t="s">
        <v>27</v>
      </c>
    </row>
    <row r="21" spans="1:13" x14ac:dyDescent="0.45">
      <c r="A21" t="s">
        <v>22</v>
      </c>
      <c r="B21">
        <f>_xll.ORF.EUROBSPDE($B$4,$B$5,$B$6,$B$9,$B$10,$B$11,$B$12,$A$15:$B$18)</f>
        <v>16.703892578323991</v>
      </c>
      <c r="F21" t="s">
        <v>22</v>
      </c>
      <c r="G21">
        <f>_xll.ORF.AMERBSPDE($G$4,$G$5,$G$6,$G$9,$G$10,$G$11,$G$12,$F$15:$G$18)</f>
        <v>16.703894287070934</v>
      </c>
      <c r="K21" t="s">
        <v>22</v>
      </c>
      <c r="L21">
        <f>_xll.ORF.BERMBSPDE($L$4,$L$5,$L$6:$DG$6,$L$9,$L$10,$L$11,$L$12,$K$15:$L$18)</f>
        <v>16.703892775473467</v>
      </c>
      <c r="M21">
        <f>_xll.ORF.BERMBSPDE($L$4,$L$5,$DG$6,$L$9,$L$10,$L$11,$L$12,$K$15:$L$18)</f>
        <v>16.703892578323991</v>
      </c>
    </row>
    <row r="22" spans="1:13" x14ac:dyDescent="0.45">
      <c r="A22" t="s">
        <v>23</v>
      </c>
      <c r="B22">
        <f>_xll.ORF.EUROBSPDE($C$4,$B$5,$B$6,$B$9,$B$10,$B$11,$B$12,$A$15:$B$18)</f>
        <v>14.723759908456788</v>
      </c>
      <c r="F22" t="s">
        <v>23</v>
      </c>
      <c r="G22">
        <f>_xll.ORF.AMERBSPDE($H$4,$G$5,$G$6,$G$9,$G$10,$G$11,$G$12,$F$15:$G$18)</f>
        <v>14.896149739547395</v>
      </c>
      <c r="K22" t="s">
        <v>23</v>
      </c>
      <c r="L22">
        <f>_xll.ORF.BERMBSPDE($M$4,$L$5,$L$6:$DG$6,$L$9,$L$10,$L$11,$L$12,$K$15:$L$18)</f>
        <v>14.894086569913075</v>
      </c>
      <c r="M22">
        <f>_xll.ORF.BERMBSPDE($M$4,$L$5,$DG$6,$L$9,$L$10,$L$11,$L$12,$K$15:$L$18)</f>
        <v>14.723759908456788</v>
      </c>
    </row>
    <row r="24" spans="1:13" x14ac:dyDescent="0.45">
      <c r="K24" s="4" t="s">
        <v>28</v>
      </c>
    </row>
    <row r="25" spans="1:13" x14ac:dyDescent="0.45">
      <c r="K25" t="s">
        <v>22</v>
      </c>
      <c r="L25">
        <f>G21-L21</f>
        <v>1.5115974676405131E-6</v>
      </c>
      <c r="M25">
        <f>M21-B21</f>
        <v>0</v>
      </c>
    </row>
    <row r="26" spans="1:13" x14ac:dyDescent="0.45">
      <c r="K26" t="s">
        <v>23</v>
      </c>
      <c r="L26">
        <f>G22-L22</f>
        <v>2.0631696343205164E-3</v>
      </c>
      <c r="M26">
        <f>M22-B22</f>
        <v>0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YieldCurve</vt:lpstr>
      <vt:lpstr>CallPutBSPDE1D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Hervieux-Moore</dc:creator>
  <cp:lastModifiedBy>Zachary Hervieux-Moore</cp:lastModifiedBy>
  <dcterms:created xsi:type="dcterms:W3CDTF">2017-12-05T03:33:41Z</dcterms:created>
  <dcterms:modified xsi:type="dcterms:W3CDTF">2017-12-05T04:45:15Z</dcterms:modified>
</cp:coreProperties>
</file>