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191" name="ID_01E5CA339D6A44BBBAE6174EC5CFEC3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470515" y="1754022400"/>
          <a:ext cx="3419475" cy="4572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92" name="ID_502BD09F695545C09F03C83C96583B6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0470515" y="1754352600"/>
          <a:ext cx="3810000" cy="47244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90" name="ID_5FCF373CB556463AB7D539CB1C9F25F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0470515" y="1753692200"/>
          <a:ext cx="4324350" cy="54387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94" name="ID_42D672FBCF2E4A9BA73A2649FA2BEDEA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0470515" y="1755013000"/>
          <a:ext cx="3486150" cy="4581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95" name="ID_170A6921BD684C6587832ED95D8DE93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0470515" y="1755343200"/>
          <a:ext cx="3524250" cy="62388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97" name="ID_AE0EB0ABCE2C494B82E92F053998AE75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0470515" y="1756003600"/>
          <a:ext cx="3524250" cy="6143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96" name="ID_01D7FE365692407BBC8359F593625876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0470515" y="1755673400"/>
          <a:ext cx="3324225" cy="62198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98" name="ID_266924F60B8141299EEC3DA156EF79C8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0470515" y="1756333800"/>
          <a:ext cx="4333875" cy="6096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99" name="ID_CC755C7BAC854C3F906E770DA0C70766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0470515" y="1756664000"/>
          <a:ext cx="3905250" cy="6048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84" name="ID_FE00294DB2664517A752B77510AC57B3"/>
        <xdr:cNvPicPr>
          <a:picLocks noChangeAspect="1"/>
        </xdr:cNvPicPr>
      </xdr:nvPicPr>
      <xdr:blipFill>
        <a:blip r:embed="rId10" r:link="rId11"/>
        <a:stretch>
          <a:fillRect/>
        </a:stretch>
      </xdr:blipFill>
      <xdr:spPr>
        <a:xfrm>
          <a:off x="10074910" y="1530807200"/>
          <a:ext cx="15240000" cy="190500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3200" name="ID_0C558B95D7A243B7A5134C661B7FEFBA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0470515" y="1756994200"/>
          <a:ext cx="4229100" cy="4476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01" name="ID_9F77A9B920154886A4232B997220124F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0470515" y="1757324400"/>
          <a:ext cx="4371975" cy="3886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63" name="ID_FC6E94C90A5F43239E0F1A3297AB9795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0470515" y="1743456000"/>
          <a:ext cx="3867150" cy="34671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02" name="ID_C9A08AA3806A468E92CB6E49A229ADDA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0470515" y="1757654600"/>
          <a:ext cx="4267200" cy="61912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03" name="ID_64BD7794553B4FA6886EDD900741F8AC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0470515" y="1757984800"/>
          <a:ext cx="4600575" cy="31908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70" name="ID_635D531F4A1944F7A950C6BD24AD976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10470515" y="1745767400"/>
          <a:ext cx="4391025" cy="3248025"/>
        </a:xfrm>
        <a:prstGeom prst="rect">
          <a:avLst/>
        </a:prstGeom>
        <a:noFill/>
        <a:ln w="9525">
          <a:noFill/>
        </a:ln>
      </xdr:spPr>
    </xdr:pic>
  </etc:cellImage>
</etc:cellImages>
</file>

<file path=xl/comments1.xml><?xml version="1.0" encoding="utf-8"?>
<comments xmlns="http://schemas.openxmlformats.org/spreadsheetml/2006/main">
  <authors>
    <author>Administrator</author>
  </authors>
  <commentList>
    <comment ref="H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单个产品的单价（美金）</t>
        </r>
      </text>
    </comment>
    <comment ref="I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单箱的产品数量</t>
        </r>
      </text>
    </comment>
  </commentList>
</comments>
</file>

<file path=xl/sharedStrings.xml><?xml version="1.0" encoding="utf-8"?>
<sst xmlns="http://schemas.openxmlformats.org/spreadsheetml/2006/main" count="594" uniqueCount="126">
  <si>
    <t>客户订单号*</t>
  </si>
  <si>
    <t>FBA19J9BJPZ9</t>
  </si>
  <si>
    <t>带电*</t>
  </si>
  <si>
    <t>否</t>
  </si>
  <si>
    <t>店铺</t>
  </si>
  <si>
    <t>服务*</t>
  </si>
  <si>
    <t>美国空运经济线</t>
  </si>
  <si>
    <t>带磁*</t>
  </si>
  <si>
    <t>发件人地址编码</t>
  </si>
  <si>
    <t>地址库编码*</t>
  </si>
  <si>
    <t>TCY1</t>
  </si>
  <si>
    <t>液体*</t>
  </si>
  <si>
    <t>发件人姓名</t>
  </si>
  <si>
    <t>收件人姓名*</t>
  </si>
  <si>
    <t>粉末*</t>
  </si>
  <si>
    <t>发件人公司</t>
  </si>
  <si>
    <t>收件人公司*</t>
  </si>
  <si>
    <t>危险品*</t>
  </si>
  <si>
    <t>发件人地址一</t>
  </si>
  <si>
    <t>收件人地址一*</t>
  </si>
  <si>
    <t>2690 East Arch Airport Road</t>
  </si>
  <si>
    <t>报关方式*</t>
  </si>
  <si>
    <t>买单报关</t>
  </si>
  <si>
    <t>发件人地址二</t>
  </si>
  <si>
    <t>收件人地址二</t>
  </si>
  <si>
    <t>清关方式</t>
  </si>
  <si>
    <t>发件人地址三</t>
  </si>
  <si>
    <t>收件人地址三</t>
  </si>
  <si>
    <t>交税方式</t>
  </si>
  <si>
    <t>发件人城市</t>
  </si>
  <si>
    <t>收件人城市*</t>
  </si>
  <si>
    <t>STOCKTON</t>
  </si>
  <si>
    <t>交货条款</t>
  </si>
  <si>
    <t>发件人省份/州</t>
  </si>
  <si>
    <t>收件人省份/州*</t>
  </si>
  <si>
    <t>CA</t>
  </si>
  <si>
    <t>派送方式</t>
  </si>
  <si>
    <t>发件人邮编</t>
  </si>
  <si>
    <t>收件人邮编*</t>
  </si>
  <si>
    <t>VAT号</t>
  </si>
  <si>
    <t>发件人国家代码(二字代码)</t>
  </si>
  <si>
    <t>收件人国家代码(二字代码)*</t>
  </si>
  <si>
    <t>美国</t>
  </si>
  <si>
    <t>参考号一</t>
  </si>
  <si>
    <t>发件人电话</t>
  </si>
  <si>
    <t>收件人电话*</t>
  </si>
  <si>
    <t>参考号二</t>
  </si>
  <si>
    <t>发件人邮箱</t>
  </si>
  <si>
    <t>收件人邮箱</t>
  </si>
  <si>
    <t>备注</t>
  </si>
  <si>
    <t>PO Number*</t>
  </si>
  <si>
    <t>2RIU2TXR</t>
  </si>
  <si>
    <t>购买保险</t>
  </si>
  <si>
    <t>箱数</t>
  </si>
  <si>
    <t>保价</t>
  </si>
  <si>
    <t>投保币种</t>
  </si>
  <si>
    <t>货箱编号*</t>
  </si>
  <si>
    <t>货箱重量(KG)*</t>
  </si>
  <si>
    <t>货箱长度(CM)*</t>
  </si>
  <si>
    <t>货箱宽度(CM)*</t>
  </si>
  <si>
    <t>货箱高度(CM)*</t>
  </si>
  <si>
    <t>产品英文品名*</t>
  </si>
  <si>
    <t>产品中文品名*</t>
  </si>
  <si>
    <t>产品申报单价*</t>
  </si>
  <si>
    <t>产品申报数量*</t>
  </si>
  <si>
    <t>产品材质*</t>
  </si>
  <si>
    <t>产品海关编码*</t>
  </si>
  <si>
    <t>产品用途*</t>
  </si>
  <si>
    <t>产品品牌*</t>
  </si>
  <si>
    <t>产品型号*</t>
  </si>
  <si>
    <t>产品销售链接</t>
  </si>
  <si>
    <t>产品销售价格</t>
  </si>
  <si>
    <t>产品图片</t>
  </si>
  <si>
    <t>产品图片链接</t>
  </si>
  <si>
    <t>产品重量(kg)</t>
  </si>
  <si>
    <t>产品带电*</t>
  </si>
  <si>
    <t>产品带磁*</t>
  </si>
  <si>
    <t>产品ASIN</t>
  </si>
  <si>
    <t>产品FNSKU</t>
  </si>
  <si>
    <t>产品SKU</t>
  </si>
  <si>
    <t>TPU Phone Case</t>
  </si>
  <si>
    <t>手机壳</t>
  </si>
  <si>
    <t>TPU</t>
  </si>
  <si>
    <t>Protecting phone</t>
  </si>
  <si>
    <t>JW PEI</t>
  </si>
  <si>
    <t>PE209-4</t>
  </si>
  <si>
    <t>N</t>
  </si>
  <si>
    <t>FBA19J9BJPZ9U000001</t>
  </si>
  <si>
    <t>PE216-4</t>
  </si>
  <si>
    <t>PE395-5</t>
  </si>
  <si>
    <t>FBA19J9BJPZ9U000002</t>
  </si>
  <si>
    <t>PE213-0</t>
  </si>
  <si>
    <t>FBA19J9BJPZ9U000003</t>
  </si>
  <si>
    <t>Dress</t>
  </si>
  <si>
    <t>连衣裙</t>
  </si>
  <si>
    <t>涤纶</t>
  </si>
  <si>
    <t>Wearing</t>
  </si>
  <si>
    <t>LDS335</t>
  </si>
  <si>
    <t>FBA19J9BJPZ9U000004</t>
  </si>
  <si>
    <t>LDS396X002-8</t>
  </si>
  <si>
    <t>LDS396X005-8</t>
  </si>
  <si>
    <t>FBA19J9BJPZ9U000005</t>
  </si>
  <si>
    <t>FBA19J9BJPZ9U000006</t>
  </si>
  <si>
    <t>LDS245X006-2</t>
  </si>
  <si>
    <t>FBA19J9BJPZ9U000007</t>
  </si>
  <si>
    <t>DS1554X001-1</t>
  </si>
  <si>
    <t>FBA19J9BJPZ9U000008</t>
  </si>
  <si>
    <t>Shoulder Bag</t>
  </si>
  <si>
    <t>单肩包</t>
  </si>
  <si>
    <t>PU</t>
  </si>
  <si>
    <t>Put things</t>
  </si>
  <si>
    <t>5S395-4</t>
  </si>
  <si>
    <t>5S395-32</t>
  </si>
  <si>
    <t>FBA19J9BJPZ9U000009</t>
  </si>
  <si>
    <t>Handbags</t>
  </si>
  <si>
    <t>手提包</t>
  </si>
  <si>
    <t>帆布</t>
  </si>
  <si>
    <t>JH306A03-37</t>
  </si>
  <si>
    <t>JH306A03-42</t>
  </si>
  <si>
    <t>FBA19J9BJPZ9U000010</t>
  </si>
  <si>
    <t>LDS377-1</t>
  </si>
  <si>
    <t>FBA19J9BJPZ9U000011</t>
  </si>
  <si>
    <t>8T117-37</t>
  </si>
  <si>
    <t>Handbag</t>
  </si>
  <si>
    <t>牛仔布</t>
  </si>
  <si>
    <t>8T117-50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</si>
</sst>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9"/>
      <color rgb="FFFF0000"/>
      <name val="微软雅黑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2499465926084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11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2" borderId="0" xfId="0" applyFont="1" applyFill="1" applyBorder="1" applyAlignment="1"/>
    <xf numFmtId="0" fontId="1" fillId="0" borderId="0" xfId="0" applyFont="1" applyFill="1" applyBorder="1" applyAlignment="1">
      <alignment horizontal="left"/>
    </xf>
    <xf numFmtId="49" fontId="1" fillId="2" borderId="0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vertical="top"/>
    </xf>
    <xf numFmtId="0" fontId="1" fillId="0" borderId="0" xfId="0" applyFont="1" applyFill="1" applyBorder="1" applyAlignment="1">
      <alignment horizontal="left" wrapText="1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horizontal="left"/>
    </xf>
    <xf numFmtId="0" fontId="1" fillId="3" borderId="0" xfId="0" applyFont="1" applyFill="1" applyBorder="1" applyAlignment="1"/>
    <xf numFmtId="0" fontId="1" fillId="3" borderId="0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center" vertical="center"/>
    </xf>
    <xf numFmtId="0" fontId="3" fillId="0" borderId="2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 wrapText="1"/>
    </xf>
    <xf numFmtId="0" fontId="3" fillId="5" borderId="2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0" fontId="3" fillId="7" borderId="2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0.png"/><Relationship Id="rId8" Type="http://schemas.openxmlformats.org/officeDocument/2006/relationships/image" Target="media/image9.png"/><Relationship Id="rId7" Type="http://schemas.openxmlformats.org/officeDocument/2006/relationships/image" Target="media/image8.png"/><Relationship Id="rId6" Type="http://schemas.openxmlformats.org/officeDocument/2006/relationships/image" Target="media/image7.png"/><Relationship Id="rId5" Type="http://schemas.openxmlformats.org/officeDocument/2006/relationships/image" Target="media/image6.png"/><Relationship Id="rId4" Type="http://schemas.openxmlformats.org/officeDocument/2006/relationships/image" Target="media/image5.png"/><Relationship Id="rId3" Type="http://schemas.openxmlformats.org/officeDocument/2006/relationships/image" Target="media/image4.png"/><Relationship Id="rId2" Type="http://schemas.openxmlformats.org/officeDocument/2006/relationships/image" Target="media/image3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NULL" TargetMode="External"/><Relationship Id="rId10" Type="http://schemas.openxmlformats.org/officeDocument/2006/relationships/image" Target="media/image11.jpeg"/><Relationship Id="rId1" Type="http://schemas.openxmlformats.org/officeDocument/2006/relationships/image" Target="media/image2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17780</xdr:colOff>
      <xdr:row>0</xdr:row>
      <xdr:rowOff>635</xdr:rowOff>
    </xdr:from>
    <xdr:to>
      <xdr:col>17</xdr:col>
      <xdr:colOff>348615</xdr:colOff>
      <xdr:row>16</xdr:row>
      <xdr:rowOff>33020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755630" y="635"/>
          <a:ext cx="7773670" cy="29432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5"/>
  <sheetViews>
    <sheetView tabSelected="1" zoomScale="70" zoomScaleNormal="70" topLeftCell="A40" workbookViewId="0">
      <selection activeCell="C34" sqref="C34"/>
    </sheetView>
  </sheetViews>
  <sheetFormatPr defaultColWidth="11" defaultRowHeight="13.2"/>
  <cols>
    <col min="1" max="1" width="23.4907407407407" style="1" customWidth="1"/>
    <col min="2" max="2" width="24.6018518518519" style="1" customWidth="1"/>
    <col min="3" max="3" width="15.3796296296296" style="1" customWidth="1"/>
    <col min="4" max="4" width="15" style="1" customWidth="1"/>
    <col min="5" max="5" width="12.25" style="1" customWidth="1"/>
    <col min="6" max="6" width="16.8888888888889" style="1" customWidth="1"/>
    <col min="7" max="8" width="13.6296296296296" style="1" customWidth="1"/>
    <col min="9" max="9" width="21.7037037037037" style="1" customWidth="1"/>
    <col min="10" max="10" width="12.25" style="1" customWidth="1"/>
    <col min="11" max="11" width="12.4444444444444" style="1" customWidth="1"/>
    <col min="12" max="12" width="16.6666666666667" style="1" customWidth="1"/>
    <col min="13" max="13" width="12.037037037037" style="1" customWidth="1"/>
    <col min="14" max="14" width="22" style="1" customWidth="1"/>
    <col min="15" max="15" width="10.6296296296296" style="1" customWidth="1"/>
    <col min="16" max="17" width="11.25" style="1" customWidth="1"/>
    <col min="18" max="18" width="12.6296296296296" style="1" customWidth="1"/>
    <col min="19" max="16384" width="11" style="1"/>
  </cols>
  <sheetData>
    <row r="1" s="1" customFormat="1" ht="15.75" customHeight="1" spans="1:15">
      <c r="A1" s="2" t="s">
        <v>0</v>
      </c>
      <c r="B1" s="3" t="s">
        <v>1</v>
      </c>
      <c r="C1" s="3"/>
      <c r="D1" s="3"/>
      <c r="E1" s="2" t="s">
        <v>2</v>
      </c>
      <c r="F1" s="3" t="s">
        <v>3</v>
      </c>
      <c r="G1" s="3"/>
      <c r="H1" s="3"/>
      <c r="I1" s="4" t="s">
        <v>4</v>
      </c>
      <c r="J1" s="3"/>
      <c r="K1" s="3"/>
      <c r="L1" s="3"/>
      <c r="O1" s="5"/>
    </row>
    <row r="2" s="1" customFormat="1" ht="15.75" customHeight="1" spans="1:15">
      <c r="A2" s="2" t="s">
        <v>5</v>
      </c>
      <c r="B2" s="6" t="s">
        <v>6</v>
      </c>
      <c r="C2" s="3"/>
      <c r="D2" s="3"/>
      <c r="E2" s="2" t="s">
        <v>7</v>
      </c>
      <c r="F2" s="3" t="s">
        <v>3</v>
      </c>
      <c r="G2" s="3"/>
      <c r="H2" s="3"/>
      <c r="I2" s="4" t="s">
        <v>8</v>
      </c>
      <c r="J2" s="3"/>
      <c r="K2" s="3"/>
      <c r="L2" s="3"/>
      <c r="O2" s="5"/>
    </row>
    <row r="3" s="1" customFormat="1" ht="15.75" customHeight="1" spans="1:15">
      <c r="A3" s="4" t="s">
        <v>9</v>
      </c>
      <c r="B3" s="3" t="s">
        <v>10</v>
      </c>
      <c r="C3" s="3"/>
      <c r="D3" s="3"/>
      <c r="E3" s="2" t="s">
        <v>11</v>
      </c>
      <c r="F3" s="3" t="s">
        <v>3</v>
      </c>
      <c r="G3" s="3"/>
      <c r="H3" s="3"/>
      <c r="I3" s="2" t="s">
        <v>12</v>
      </c>
      <c r="J3" s="3"/>
      <c r="K3" s="3"/>
      <c r="L3" s="3"/>
      <c r="O3" s="5"/>
    </row>
    <row r="4" s="1" customFormat="1" ht="15.75" customHeight="1" spans="1:15">
      <c r="A4" s="2" t="s">
        <v>13</v>
      </c>
      <c r="B4" s="3" t="s">
        <v>10</v>
      </c>
      <c r="C4" s="3"/>
      <c r="D4" s="3"/>
      <c r="E4" s="2" t="s">
        <v>14</v>
      </c>
      <c r="F4" s="3" t="s">
        <v>3</v>
      </c>
      <c r="G4" s="3"/>
      <c r="H4" s="3"/>
      <c r="I4" s="2" t="s">
        <v>15</v>
      </c>
      <c r="J4" s="3"/>
      <c r="K4" s="3"/>
      <c r="L4" s="3"/>
      <c r="O4" s="5"/>
    </row>
    <row r="5" s="1" customFormat="1" ht="15.75" customHeight="1" spans="1:15">
      <c r="A5" s="2" t="s">
        <v>16</v>
      </c>
      <c r="B5" s="3"/>
      <c r="C5" s="3"/>
      <c r="D5" s="3"/>
      <c r="E5" s="2" t="s">
        <v>17</v>
      </c>
      <c r="F5" s="3" t="s">
        <v>3</v>
      </c>
      <c r="G5" s="3"/>
      <c r="H5" s="3"/>
      <c r="I5" s="2" t="s">
        <v>18</v>
      </c>
      <c r="J5" s="6"/>
      <c r="K5" s="6"/>
      <c r="L5" s="6"/>
      <c r="O5" s="5"/>
    </row>
    <row r="6" s="1" customFormat="1" ht="14.25" customHeight="1" spans="1:15">
      <c r="A6" s="2" t="s">
        <v>19</v>
      </c>
      <c r="B6" s="3" t="s">
        <v>20</v>
      </c>
      <c r="C6" s="3"/>
      <c r="D6" s="3"/>
      <c r="E6" s="2" t="s">
        <v>21</v>
      </c>
      <c r="F6" s="7" t="s">
        <v>22</v>
      </c>
      <c r="G6" s="7"/>
      <c r="H6" s="7"/>
      <c r="I6" s="2" t="s">
        <v>23</v>
      </c>
      <c r="J6" s="3"/>
      <c r="K6" s="3"/>
      <c r="L6" s="3"/>
      <c r="O6" s="5"/>
    </row>
    <row r="7" s="1" customFormat="1" spans="1:15">
      <c r="A7" s="2" t="s">
        <v>24</v>
      </c>
      <c r="B7" s="3"/>
      <c r="C7" s="3"/>
      <c r="D7" s="3"/>
      <c r="E7" s="2" t="s">
        <v>25</v>
      </c>
      <c r="F7" s="8"/>
      <c r="G7" s="8"/>
      <c r="H7" s="8"/>
      <c r="I7" s="2" t="s">
        <v>26</v>
      </c>
      <c r="J7" s="3"/>
      <c r="K7" s="3"/>
      <c r="L7" s="3"/>
      <c r="O7" s="5"/>
    </row>
    <row r="8" s="1" customFormat="1" spans="1:15">
      <c r="A8" s="2" t="s">
        <v>27</v>
      </c>
      <c r="B8" s="3"/>
      <c r="C8" s="3"/>
      <c r="D8" s="3"/>
      <c r="E8" s="2" t="s">
        <v>28</v>
      </c>
      <c r="F8" s="8"/>
      <c r="G8" s="8"/>
      <c r="H8" s="8"/>
      <c r="I8" s="2" t="s">
        <v>29</v>
      </c>
      <c r="J8" s="3"/>
      <c r="K8" s="3"/>
      <c r="L8" s="3"/>
      <c r="O8" s="5"/>
    </row>
    <row r="9" s="1" customFormat="1" ht="14.25" customHeight="1" spans="1:15">
      <c r="A9" s="2" t="s">
        <v>30</v>
      </c>
      <c r="B9" s="3" t="s">
        <v>31</v>
      </c>
      <c r="C9" s="3"/>
      <c r="D9" s="3"/>
      <c r="E9" s="2" t="s">
        <v>32</v>
      </c>
      <c r="F9" s="8"/>
      <c r="G9" s="8"/>
      <c r="H9" s="8"/>
      <c r="I9" s="2" t="s">
        <v>33</v>
      </c>
      <c r="J9" s="3"/>
      <c r="K9" s="3"/>
      <c r="L9" s="3"/>
      <c r="O9" s="5"/>
    </row>
    <row r="10" s="1" customFormat="1" ht="14.25" customHeight="1" spans="1:15">
      <c r="A10" s="2" t="s">
        <v>34</v>
      </c>
      <c r="B10" s="3" t="s">
        <v>35</v>
      </c>
      <c r="C10" s="3"/>
      <c r="D10" s="3"/>
      <c r="E10" s="2" t="s">
        <v>36</v>
      </c>
      <c r="F10" s="8"/>
      <c r="G10" s="8"/>
      <c r="H10" s="8"/>
      <c r="I10" s="2" t="s">
        <v>37</v>
      </c>
      <c r="J10" s="3"/>
      <c r="K10" s="3"/>
      <c r="L10" s="3"/>
      <c r="O10" s="5"/>
    </row>
    <row r="11" s="1" customFormat="1" ht="14.25" customHeight="1" spans="1:15">
      <c r="A11" s="2" t="s">
        <v>38</v>
      </c>
      <c r="B11" s="9">
        <v>95206</v>
      </c>
      <c r="C11" s="3"/>
      <c r="D11" s="3"/>
      <c r="E11" s="2" t="s">
        <v>39</v>
      </c>
      <c r="F11" s="8"/>
      <c r="G11" s="8"/>
      <c r="H11" s="8"/>
      <c r="I11" s="2" t="s">
        <v>40</v>
      </c>
      <c r="J11" s="3"/>
      <c r="K11" s="3"/>
      <c r="L11" s="3"/>
      <c r="O11" s="5"/>
    </row>
    <row r="12" s="1" customFormat="1" ht="14.25" customHeight="1" spans="1:15">
      <c r="A12" s="2" t="s">
        <v>41</v>
      </c>
      <c r="B12" s="3" t="s">
        <v>42</v>
      </c>
      <c r="C12" s="3"/>
      <c r="D12" s="3"/>
      <c r="E12" s="2" t="s">
        <v>43</v>
      </c>
      <c r="F12" s="8"/>
      <c r="G12" s="8"/>
      <c r="H12" s="8"/>
      <c r="I12" s="2" t="s">
        <v>44</v>
      </c>
      <c r="J12" s="3"/>
      <c r="K12" s="3"/>
      <c r="L12" s="3"/>
      <c r="O12" s="5"/>
    </row>
    <row r="13" s="1" customFormat="1" spans="1:15">
      <c r="A13" s="2" t="s">
        <v>45</v>
      </c>
      <c r="B13" s="3">
        <v>0</v>
      </c>
      <c r="C13" s="3"/>
      <c r="D13" s="3"/>
      <c r="E13" s="2" t="s">
        <v>46</v>
      </c>
      <c r="F13" s="3"/>
      <c r="G13" s="3"/>
      <c r="H13" s="3"/>
      <c r="I13" s="2" t="s">
        <v>47</v>
      </c>
      <c r="J13" s="3"/>
      <c r="K13" s="3"/>
      <c r="L13" s="3"/>
    </row>
    <row r="14" s="1" customFormat="1" spans="1:15">
      <c r="A14" s="2" t="s">
        <v>48</v>
      </c>
      <c r="B14" s="3"/>
      <c r="C14" s="3"/>
      <c r="D14" s="3"/>
      <c r="E14" s="2" t="s">
        <v>49</v>
      </c>
      <c r="F14" s="3"/>
      <c r="G14" s="3"/>
      <c r="H14" s="3"/>
      <c r="I14" s="2"/>
      <c r="J14" s="3"/>
      <c r="K14" s="3"/>
      <c r="L14" s="3"/>
    </row>
    <row r="15" s="1" customFormat="1" spans="1:15">
      <c r="A15" s="2" t="s">
        <v>50</v>
      </c>
      <c r="B15" s="3" t="s">
        <v>51</v>
      </c>
      <c r="C15" s="3"/>
      <c r="D15" s="3"/>
      <c r="E15" s="2" t="s">
        <v>52</v>
      </c>
      <c r="F15" s="3" t="s">
        <v>3</v>
      </c>
      <c r="G15" s="3"/>
      <c r="H15" s="3"/>
      <c r="I15" s="2"/>
      <c r="J15" s="3"/>
      <c r="K15" s="3"/>
      <c r="L15" s="3"/>
    </row>
    <row r="16" s="1" customFormat="1" spans="1:15">
      <c r="A16" s="2" t="s">
        <v>53</v>
      </c>
      <c r="B16" s="3"/>
      <c r="C16" s="3"/>
      <c r="D16" s="3"/>
      <c r="E16" s="2" t="s">
        <v>54</v>
      </c>
      <c r="F16" s="3"/>
      <c r="G16" s="3"/>
      <c r="H16" s="3"/>
      <c r="I16" s="2"/>
      <c r="J16" s="3"/>
      <c r="K16" s="3"/>
      <c r="L16" s="3"/>
    </row>
    <row r="17" s="1" customFormat="1" spans="1:24">
      <c r="A17" s="4"/>
      <c r="B17" s="3"/>
      <c r="C17" s="3"/>
      <c r="D17" s="3"/>
      <c r="E17" s="2" t="s">
        <v>55</v>
      </c>
      <c r="F17" s="3"/>
      <c r="G17" s="3"/>
      <c r="H17" s="3"/>
      <c r="I17" s="4"/>
      <c r="J17" s="3"/>
      <c r="K17" s="3"/>
      <c r="L17" s="3"/>
    </row>
    <row r="18" s="1" customFormat="1" spans="1:24">
      <c r="A18" s="10" t="s">
        <v>56</v>
      </c>
      <c r="B18" s="11" t="s">
        <v>57</v>
      </c>
      <c r="C18" s="11" t="s">
        <v>58</v>
      </c>
      <c r="D18" s="11" t="s">
        <v>59</v>
      </c>
      <c r="E18" s="11" t="s">
        <v>60</v>
      </c>
      <c r="F18" s="10" t="s">
        <v>61</v>
      </c>
      <c r="G18" s="10" t="s">
        <v>62</v>
      </c>
      <c r="H18" s="10" t="s">
        <v>63</v>
      </c>
      <c r="I18" s="10" t="s">
        <v>64</v>
      </c>
      <c r="J18" s="10" t="s">
        <v>65</v>
      </c>
      <c r="K18" s="10" t="s">
        <v>66</v>
      </c>
      <c r="L18" s="10" t="s">
        <v>67</v>
      </c>
      <c r="M18" s="10" t="s">
        <v>68</v>
      </c>
      <c r="N18" s="10" t="s">
        <v>69</v>
      </c>
      <c r="O18" s="10" t="s">
        <v>70</v>
      </c>
      <c r="P18" s="10" t="s">
        <v>71</v>
      </c>
      <c r="Q18" s="10" t="s">
        <v>72</v>
      </c>
      <c r="R18" s="10" t="s">
        <v>73</v>
      </c>
      <c r="S18" s="10" t="s">
        <v>74</v>
      </c>
      <c r="T18" s="10" t="s">
        <v>75</v>
      </c>
      <c r="U18" s="10" t="s">
        <v>76</v>
      </c>
      <c r="V18" s="10" t="s">
        <v>77</v>
      </c>
      <c r="W18" s="10" t="s">
        <v>78</v>
      </c>
      <c r="X18" s="10" t="s">
        <v>79</v>
      </c>
    </row>
    <row r="19" s="1" customFormat="1" ht="80.6" spans="1:24">
      <c r="A19" s="12"/>
      <c r="B19" s="13">
        <v>7.3</v>
      </c>
      <c r="C19" s="14">
        <v>40</v>
      </c>
      <c r="D19" s="14">
        <v>30</v>
      </c>
      <c r="E19" s="14">
        <v>30</v>
      </c>
      <c r="F19" s="15" t="s">
        <v>80</v>
      </c>
      <c r="G19" s="15" t="s">
        <v>81</v>
      </c>
      <c r="H19" s="16">
        <v>32</v>
      </c>
      <c r="I19" s="17">
        <v>4</v>
      </c>
      <c r="J19" s="15" t="s">
        <v>82</v>
      </c>
      <c r="K19" s="15">
        <v>3926909980</v>
      </c>
      <c r="L19" s="15" t="s">
        <v>83</v>
      </c>
      <c r="M19" s="15" t="s">
        <v>84</v>
      </c>
      <c r="N19" s="17" t="s">
        <v>85</v>
      </c>
      <c r="O19" s="18"/>
      <c r="P19" s="18"/>
      <c r="Q19" s="1" t="str">
        <f t="shared" ref="Q19:Q22" si="0">_xlfn.DISPIMG("ID_01E5CA339D6A44BBBAE6174EC5CFEC35",1)</f>
        <v>=DISPIMG("ID_01E5CA339D6A44BBBAE6174EC5CFEC35",1)</v>
      </c>
      <c r="T19" s="1" t="s">
        <v>86</v>
      </c>
      <c r="U19" s="1" t="s">
        <v>86</v>
      </c>
    </row>
    <row r="20" s="1" customFormat="1" ht="80.6" spans="1:24">
      <c r="A20" s="12" t="s">
        <v>87</v>
      </c>
      <c r="B20" s="13">
        <v>7.3</v>
      </c>
      <c r="C20" s="14">
        <v>40</v>
      </c>
      <c r="D20" s="14">
        <v>30</v>
      </c>
      <c r="E20" s="14">
        <v>30</v>
      </c>
      <c r="F20" s="15" t="s">
        <v>80</v>
      </c>
      <c r="G20" s="15" t="s">
        <v>81</v>
      </c>
      <c r="H20" s="16">
        <v>32</v>
      </c>
      <c r="I20" s="17">
        <v>4</v>
      </c>
      <c r="J20" s="15" t="s">
        <v>82</v>
      </c>
      <c r="K20" s="15">
        <v>3926909980</v>
      </c>
      <c r="L20" s="15" t="s">
        <v>83</v>
      </c>
      <c r="M20" s="15" t="s">
        <v>84</v>
      </c>
      <c r="N20" s="17" t="s">
        <v>85</v>
      </c>
      <c r="Q20" s="1" t="str">
        <f t="shared" si="0"/>
        <v>=DISPIMG("ID_01E5CA339D6A44BBBAE6174EC5CFEC35",1)</v>
      </c>
      <c r="T20" s="1" t="s">
        <v>86</v>
      </c>
      <c r="U20" s="1" t="s">
        <v>86</v>
      </c>
    </row>
    <row r="21" s="1" customFormat="1" ht="80.6" spans="1:24">
      <c r="A21" s="12" t="s">
        <v>87</v>
      </c>
      <c r="B21" s="13">
        <v>7.3</v>
      </c>
      <c r="C21" s="14">
        <v>40</v>
      </c>
      <c r="D21" s="14">
        <v>30</v>
      </c>
      <c r="E21" s="14">
        <v>30</v>
      </c>
      <c r="F21" s="15" t="s">
        <v>80</v>
      </c>
      <c r="G21" s="15" t="s">
        <v>81</v>
      </c>
      <c r="H21" s="16">
        <v>32</v>
      </c>
      <c r="I21" s="17">
        <v>4</v>
      </c>
      <c r="J21" s="15" t="s">
        <v>82</v>
      </c>
      <c r="K21" s="15">
        <v>3926909980</v>
      </c>
      <c r="L21" s="15" t="s">
        <v>83</v>
      </c>
      <c r="M21" s="15" t="s">
        <v>84</v>
      </c>
      <c r="N21" s="17" t="s">
        <v>85</v>
      </c>
      <c r="Q21" s="1" t="str">
        <f t="shared" si="0"/>
        <v>=DISPIMG("ID_01E5CA339D6A44BBBAE6174EC5CFEC35",1)</v>
      </c>
      <c r="T21" s="1" t="s">
        <v>86</v>
      </c>
      <c r="U21" s="1" t="s">
        <v>86</v>
      </c>
    </row>
    <row r="22" s="1" customFormat="1" ht="80.6" spans="1:24">
      <c r="A22" s="12" t="s">
        <v>87</v>
      </c>
      <c r="B22" s="13">
        <v>7.3</v>
      </c>
      <c r="C22" s="14">
        <v>40</v>
      </c>
      <c r="D22" s="14">
        <v>30</v>
      </c>
      <c r="E22" s="14">
        <v>30</v>
      </c>
      <c r="F22" s="15" t="s">
        <v>80</v>
      </c>
      <c r="G22" s="15" t="s">
        <v>81</v>
      </c>
      <c r="H22" s="16">
        <v>32</v>
      </c>
      <c r="I22" s="17">
        <v>4</v>
      </c>
      <c r="J22" s="15" t="s">
        <v>82</v>
      </c>
      <c r="K22" s="15">
        <v>3926909980</v>
      </c>
      <c r="L22" s="15" t="s">
        <v>83</v>
      </c>
      <c r="M22" s="15" t="s">
        <v>84</v>
      </c>
      <c r="N22" s="17" t="s">
        <v>85</v>
      </c>
      <c r="Q22" s="1" t="str">
        <f t="shared" si="0"/>
        <v>=DISPIMG("ID_01E5CA339D6A44BBBAE6174EC5CFEC35",1)</v>
      </c>
      <c r="T22" s="1" t="s">
        <v>86</v>
      </c>
      <c r="U22" s="1" t="s">
        <v>86</v>
      </c>
    </row>
    <row r="23" s="1" customFormat="1" ht="74.85" spans="1:24">
      <c r="A23" s="12" t="s">
        <v>87</v>
      </c>
      <c r="B23" s="13">
        <v>7.3</v>
      </c>
      <c r="C23" s="14">
        <v>40</v>
      </c>
      <c r="D23" s="14">
        <v>30</v>
      </c>
      <c r="E23" s="14">
        <v>30</v>
      </c>
      <c r="F23" s="15" t="s">
        <v>80</v>
      </c>
      <c r="G23" s="15" t="s">
        <v>81</v>
      </c>
      <c r="H23" s="16">
        <v>32</v>
      </c>
      <c r="I23" s="17">
        <v>4</v>
      </c>
      <c r="J23" s="15" t="s">
        <v>82</v>
      </c>
      <c r="K23" s="15">
        <v>3926909980</v>
      </c>
      <c r="L23" s="15" t="s">
        <v>83</v>
      </c>
      <c r="M23" s="15" t="s">
        <v>84</v>
      </c>
      <c r="N23" s="17" t="s">
        <v>88</v>
      </c>
      <c r="Q23" s="1" t="str">
        <f>_xlfn.DISPIMG("ID_502BD09F695545C09F03C83C96583B66",1)</f>
        <v>=DISPIMG("ID_502BD09F695545C09F03C83C96583B66",1)</v>
      </c>
      <c r="T23" s="1" t="s">
        <v>86</v>
      </c>
      <c r="U23" s="1" t="s">
        <v>86</v>
      </c>
    </row>
    <row r="24" s="1" customFormat="1" ht="74.85" spans="1:24">
      <c r="A24" s="12" t="s">
        <v>87</v>
      </c>
      <c r="B24" s="13">
        <v>7.3</v>
      </c>
      <c r="C24" s="14">
        <v>40</v>
      </c>
      <c r="D24" s="14">
        <v>30</v>
      </c>
      <c r="E24" s="14">
        <v>30</v>
      </c>
      <c r="F24" s="15" t="s">
        <v>80</v>
      </c>
      <c r="G24" s="15" t="s">
        <v>81</v>
      </c>
      <c r="H24" s="16">
        <v>32</v>
      </c>
      <c r="I24" s="17">
        <v>4</v>
      </c>
      <c r="J24" s="15" t="s">
        <v>82</v>
      </c>
      <c r="K24" s="15">
        <v>3926909980</v>
      </c>
      <c r="L24" s="15" t="s">
        <v>83</v>
      </c>
      <c r="M24" s="15" t="s">
        <v>84</v>
      </c>
      <c r="N24" s="17" t="s">
        <v>88</v>
      </c>
      <c r="Q24" s="1" t="str">
        <f>_xlfn.DISPIMG("ID_502BD09F695545C09F03C83C96583B66",1)</f>
        <v>=DISPIMG("ID_502BD09F695545C09F03C83C96583B66",1)</v>
      </c>
      <c r="T24" s="1" t="s">
        <v>86</v>
      </c>
      <c r="U24" s="1" t="s">
        <v>86</v>
      </c>
    </row>
    <row r="25" s="1" customFormat="1" ht="75.9" spans="1:24">
      <c r="A25" s="12" t="s">
        <v>87</v>
      </c>
      <c r="B25" s="13">
        <v>7.3</v>
      </c>
      <c r="C25" s="14">
        <v>40</v>
      </c>
      <c r="D25" s="14">
        <v>30</v>
      </c>
      <c r="E25" s="14">
        <v>30</v>
      </c>
      <c r="F25" s="15" t="s">
        <v>80</v>
      </c>
      <c r="G25" s="15" t="s">
        <v>81</v>
      </c>
      <c r="H25" s="16">
        <v>32</v>
      </c>
      <c r="I25" s="17">
        <v>4</v>
      </c>
      <c r="J25" s="15" t="s">
        <v>82</v>
      </c>
      <c r="K25" s="15">
        <v>3926909980</v>
      </c>
      <c r="L25" s="15" t="s">
        <v>83</v>
      </c>
      <c r="M25" s="15" t="s">
        <v>84</v>
      </c>
      <c r="N25" s="17" t="s">
        <v>89</v>
      </c>
      <c r="Q25" s="1" t="str">
        <f>_xlfn.DISPIMG("ID_5FCF373CB556463AB7D539CB1C9F25F8",1)</f>
        <v>=DISPIMG("ID_5FCF373CB556463AB7D539CB1C9F25F8",1)</v>
      </c>
      <c r="T25" s="1" t="s">
        <v>86</v>
      </c>
      <c r="U25" s="1" t="s">
        <v>86</v>
      </c>
    </row>
    <row r="26" s="1" customFormat="1" ht="75.9" spans="1:24">
      <c r="A26" s="12" t="s">
        <v>87</v>
      </c>
      <c r="B26" s="13">
        <v>7.3</v>
      </c>
      <c r="C26" s="14">
        <v>40</v>
      </c>
      <c r="D26" s="14">
        <v>30</v>
      </c>
      <c r="E26" s="14">
        <v>30</v>
      </c>
      <c r="F26" s="15" t="s">
        <v>80</v>
      </c>
      <c r="G26" s="15" t="s">
        <v>81</v>
      </c>
      <c r="H26" s="16">
        <v>32</v>
      </c>
      <c r="I26" s="17">
        <v>4</v>
      </c>
      <c r="J26" s="15" t="s">
        <v>82</v>
      </c>
      <c r="K26" s="15">
        <v>3926909980</v>
      </c>
      <c r="L26" s="15" t="s">
        <v>83</v>
      </c>
      <c r="M26" s="15" t="s">
        <v>84</v>
      </c>
      <c r="N26" s="17" t="s">
        <v>89</v>
      </c>
      <c r="Q26" s="1" t="str">
        <f>_xlfn.DISPIMG("ID_5FCF373CB556463AB7D539CB1C9F25F8",1)</f>
        <v>=DISPIMG("ID_5FCF373CB556463AB7D539CB1C9F25F8",1)</v>
      </c>
      <c r="T26" s="1" t="s">
        <v>86</v>
      </c>
      <c r="U26" s="1" t="s">
        <v>86</v>
      </c>
    </row>
    <row r="27" s="1" customFormat="1" ht="80.6" spans="1:24">
      <c r="A27" s="12" t="s">
        <v>87</v>
      </c>
      <c r="B27" s="13">
        <v>7.3</v>
      </c>
      <c r="C27" s="14">
        <v>40</v>
      </c>
      <c r="D27" s="14">
        <v>30</v>
      </c>
      <c r="E27" s="14">
        <v>30</v>
      </c>
      <c r="F27" s="15" t="s">
        <v>80</v>
      </c>
      <c r="G27" s="15" t="s">
        <v>81</v>
      </c>
      <c r="H27" s="16">
        <v>32</v>
      </c>
      <c r="I27" s="17">
        <v>5</v>
      </c>
      <c r="J27" s="15" t="s">
        <v>82</v>
      </c>
      <c r="K27" s="15">
        <v>3926909980</v>
      </c>
      <c r="L27" s="15" t="s">
        <v>83</v>
      </c>
      <c r="M27" s="15" t="s">
        <v>84</v>
      </c>
      <c r="N27" s="17" t="s">
        <v>85</v>
      </c>
      <c r="Q27" s="1" t="str">
        <f>_xlfn.DISPIMG("ID_01E5CA339D6A44BBBAE6174EC5CFEC35",1)</f>
        <v>=DISPIMG("ID_01E5CA339D6A44BBBAE6174EC5CFEC35",1)</v>
      </c>
      <c r="T27" s="1" t="s">
        <v>86</v>
      </c>
      <c r="U27" s="1" t="s">
        <v>86</v>
      </c>
    </row>
    <row r="28" s="1" customFormat="1" ht="80.6" spans="1:24">
      <c r="A28" s="12" t="s">
        <v>87</v>
      </c>
      <c r="B28" s="13">
        <v>7.3</v>
      </c>
      <c r="C28" s="14">
        <v>40</v>
      </c>
      <c r="D28" s="14">
        <v>30</v>
      </c>
      <c r="E28" s="14">
        <v>30</v>
      </c>
      <c r="F28" s="15" t="s">
        <v>80</v>
      </c>
      <c r="G28" s="15" t="s">
        <v>81</v>
      </c>
      <c r="H28" s="16">
        <v>32</v>
      </c>
      <c r="I28" s="17">
        <v>5</v>
      </c>
      <c r="J28" s="15" t="s">
        <v>82</v>
      </c>
      <c r="K28" s="15">
        <v>3926909980</v>
      </c>
      <c r="L28" s="15" t="s">
        <v>83</v>
      </c>
      <c r="M28" s="15" t="s">
        <v>84</v>
      </c>
      <c r="N28" s="17" t="s">
        <v>85</v>
      </c>
      <c r="Q28" s="1" t="str">
        <f>_xlfn.DISPIMG("ID_01E5CA339D6A44BBBAE6174EC5CFEC35",1)</f>
        <v>=DISPIMG("ID_01E5CA339D6A44BBBAE6174EC5CFEC35",1)</v>
      </c>
      <c r="T28" s="1" t="s">
        <v>86</v>
      </c>
      <c r="U28" s="1" t="s">
        <v>86</v>
      </c>
    </row>
    <row r="29" s="1" customFormat="1" ht="74.85" spans="1:24">
      <c r="A29" s="12" t="s">
        <v>87</v>
      </c>
      <c r="B29" s="13">
        <v>7.3</v>
      </c>
      <c r="C29" s="14">
        <v>40</v>
      </c>
      <c r="D29" s="14">
        <v>30</v>
      </c>
      <c r="E29" s="14">
        <v>30</v>
      </c>
      <c r="F29" s="15" t="s">
        <v>80</v>
      </c>
      <c r="G29" s="15" t="s">
        <v>81</v>
      </c>
      <c r="H29" s="16">
        <v>32</v>
      </c>
      <c r="I29" s="17">
        <v>5</v>
      </c>
      <c r="J29" s="15" t="s">
        <v>82</v>
      </c>
      <c r="K29" s="15">
        <v>3926909980</v>
      </c>
      <c r="L29" s="15" t="s">
        <v>83</v>
      </c>
      <c r="M29" s="15" t="s">
        <v>84</v>
      </c>
      <c r="N29" s="17" t="s">
        <v>88</v>
      </c>
      <c r="Q29" s="1" t="str">
        <f t="shared" ref="Q29:Q32" si="1">_xlfn.DISPIMG("ID_502BD09F695545C09F03C83C96583B66",1)</f>
        <v>=DISPIMG("ID_502BD09F695545C09F03C83C96583B66",1)</v>
      </c>
      <c r="T29" s="1" t="s">
        <v>86</v>
      </c>
      <c r="U29" s="1" t="s">
        <v>86</v>
      </c>
    </row>
    <row r="30" s="1" customFormat="1" ht="74.85" spans="1:24">
      <c r="A30" s="12" t="s">
        <v>90</v>
      </c>
      <c r="B30" s="13">
        <v>7.3</v>
      </c>
      <c r="C30" s="14">
        <v>40</v>
      </c>
      <c r="D30" s="14">
        <v>30</v>
      </c>
      <c r="E30" s="14">
        <v>30</v>
      </c>
      <c r="F30" s="15" t="s">
        <v>80</v>
      </c>
      <c r="G30" s="15" t="s">
        <v>81</v>
      </c>
      <c r="H30" s="16">
        <v>32</v>
      </c>
      <c r="I30" s="17">
        <v>5</v>
      </c>
      <c r="J30" s="15" t="s">
        <v>82</v>
      </c>
      <c r="K30" s="15">
        <v>3926909980</v>
      </c>
      <c r="L30" s="15" t="s">
        <v>83</v>
      </c>
      <c r="M30" s="15" t="s">
        <v>84</v>
      </c>
      <c r="N30" s="17" t="s">
        <v>88</v>
      </c>
      <c r="Q30" s="1" t="str">
        <f t="shared" si="1"/>
        <v>=DISPIMG("ID_502BD09F695545C09F03C83C96583B66",1)</v>
      </c>
      <c r="T30" s="1" t="s">
        <v>86</v>
      </c>
      <c r="U30" s="1" t="s">
        <v>86</v>
      </c>
    </row>
    <row r="31" s="1" customFormat="1" ht="74.85" spans="1:24">
      <c r="A31" s="12" t="s">
        <v>90</v>
      </c>
      <c r="B31" s="13">
        <v>7.3</v>
      </c>
      <c r="C31" s="14">
        <v>40</v>
      </c>
      <c r="D31" s="14">
        <v>30</v>
      </c>
      <c r="E31" s="14">
        <v>30</v>
      </c>
      <c r="F31" s="15" t="s">
        <v>80</v>
      </c>
      <c r="G31" s="15" t="s">
        <v>81</v>
      </c>
      <c r="H31" s="16">
        <v>32</v>
      </c>
      <c r="I31" s="17">
        <v>5</v>
      </c>
      <c r="J31" s="15" t="s">
        <v>82</v>
      </c>
      <c r="K31" s="15">
        <v>3926909980</v>
      </c>
      <c r="L31" s="15" t="s">
        <v>83</v>
      </c>
      <c r="M31" s="15" t="s">
        <v>84</v>
      </c>
      <c r="N31" s="17" t="s">
        <v>88</v>
      </c>
      <c r="Q31" s="1" t="str">
        <f t="shared" si="1"/>
        <v>=DISPIMG("ID_502BD09F695545C09F03C83C96583B66",1)</v>
      </c>
      <c r="T31" s="1" t="s">
        <v>86</v>
      </c>
      <c r="U31" s="1" t="s">
        <v>86</v>
      </c>
    </row>
    <row r="32" s="1" customFormat="1" ht="74.85" spans="1:24">
      <c r="A32" s="12" t="s">
        <v>90</v>
      </c>
      <c r="B32" s="13">
        <v>7.3</v>
      </c>
      <c r="C32" s="14">
        <v>40</v>
      </c>
      <c r="D32" s="14">
        <v>30</v>
      </c>
      <c r="E32" s="14">
        <v>30</v>
      </c>
      <c r="F32" s="15" t="s">
        <v>80</v>
      </c>
      <c r="G32" s="15" t="s">
        <v>81</v>
      </c>
      <c r="H32" s="16">
        <v>32</v>
      </c>
      <c r="I32" s="17">
        <v>5</v>
      </c>
      <c r="J32" s="15" t="s">
        <v>82</v>
      </c>
      <c r="K32" s="15">
        <v>3926909980</v>
      </c>
      <c r="L32" s="15" t="s">
        <v>83</v>
      </c>
      <c r="M32" s="15" t="s">
        <v>84</v>
      </c>
      <c r="N32" s="17" t="s">
        <v>88</v>
      </c>
      <c r="Q32" s="1" t="str">
        <f t="shared" si="1"/>
        <v>=DISPIMG("ID_502BD09F695545C09F03C83C96583B66",1)</v>
      </c>
      <c r="T32" s="1" t="s">
        <v>86</v>
      </c>
      <c r="U32" s="1" t="s">
        <v>86</v>
      </c>
    </row>
    <row r="33" s="1" customFormat="1" ht="75.9" spans="1:21">
      <c r="A33" s="12" t="s">
        <v>90</v>
      </c>
      <c r="B33" s="13">
        <v>7.3</v>
      </c>
      <c r="C33" s="14">
        <v>40</v>
      </c>
      <c r="D33" s="14">
        <v>30</v>
      </c>
      <c r="E33" s="14">
        <v>30</v>
      </c>
      <c r="F33" s="15" t="s">
        <v>80</v>
      </c>
      <c r="G33" s="15" t="s">
        <v>81</v>
      </c>
      <c r="H33" s="16">
        <v>32</v>
      </c>
      <c r="I33" s="17">
        <v>5</v>
      </c>
      <c r="J33" s="15" t="s">
        <v>82</v>
      </c>
      <c r="K33" s="15">
        <v>3926909980</v>
      </c>
      <c r="L33" s="15" t="s">
        <v>83</v>
      </c>
      <c r="M33" s="15" t="s">
        <v>84</v>
      </c>
      <c r="N33" s="17" t="s">
        <v>89</v>
      </c>
      <c r="Q33" s="1" t="str">
        <f t="shared" ref="Q33:Q36" si="2">_xlfn.DISPIMG("ID_5FCF373CB556463AB7D539CB1C9F25F8",1)</f>
        <v>=DISPIMG("ID_5FCF373CB556463AB7D539CB1C9F25F8",1)</v>
      </c>
      <c r="T33" s="1" t="s">
        <v>86</v>
      </c>
      <c r="U33" s="1" t="s">
        <v>86</v>
      </c>
    </row>
    <row r="34" s="1" customFormat="1" ht="75.9" spans="1:21">
      <c r="A34" s="12" t="s">
        <v>90</v>
      </c>
      <c r="B34" s="13">
        <v>7.3</v>
      </c>
      <c r="C34" s="14">
        <v>40</v>
      </c>
      <c r="D34" s="14">
        <v>30</v>
      </c>
      <c r="E34" s="14">
        <v>30</v>
      </c>
      <c r="F34" s="15" t="s">
        <v>80</v>
      </c>
      <c r="G34" s="15" t="s">
        <v>81</v>
      </c>
      <c r="H34" s="16">
        <v>32</v>
      </c>
      <c r="I34" s="17">
        <v>5</v>
      </c>
      <c r="J34" s="15" t="s">
        <v>82</v>
      </c>
      <c r="K34" s="15">
        <v>3926909980</v>
      </c>
      <c r="L34" s="15" t="s">
        <v>83</v>
      </c>
      <c r="M34" s="15" t="s">
        <v>84</v>
      </c>
      <c r="N34" s="17" t="s">
        <v>89</v>
      </c>
      <c r="Q34" s="1" t="str">
        <f t="shared" si="2"/>
        <v>=DISPIMG("ID_5FCF373CB556463AB7D539CB1C9F25F8",1)</v>
      </c>
      <c r="T34" s="1" t="s">
        <v>86</v>
      </c>
      <c r="U34" s="1" t="s">
        <v>86</v>
      </c>
    </row>
    <row r="35" s="1" customFormat="1" ht="75.9" spans="1:21">
      <c r="A35" s="12" t="s">
        <v>90</v>
      </c>
      <c r="B35" s="13">
        <v>7.3</v>
      </c>
      <c r="C35" s="14">
        <v>40</v>
      </c>
      <c r="D35" s="14">
        <v>30</v>
      </c>
      <c r="E35" s="14">
        <v>30</v>
      </c>
      <c r="F35" s="15" t="s">
        <v>80</v>
      </c>
      <c r="G35" s="15" t="s">
        <v>81</v>
      </c>
      <c r="H35" s="16">
        <v>32</v>
      </c>
      <c r="I35" s="17">
        <v>5</v>
      </c>
      <c r="J35" s="15" t="s">
        <v>82</v>
      </c>
      <c r="K35" s="15">
        <v>3926909980</v>
      </c>
      <c r="L35" s="15" t="s">
        <v>83</v>
      </c>
      <c r="M35" s="15" t="s">
        <v>84</v>
      </c>
      <c r="N35" s="17" t="s">
        <v>89</v>
      </c>
      <c r="Q35" s="1" t="str">
        <f t="shared" si="2"/>
        <v>=DISPIMG("ID_5FCF373CB556463AB7D539CB1C9F25F8",1)</v>
      </c>
      <c r="T35" s="1" t="s">
        <v>86</v>
      </c>
      <c r="U35" s="1" t="s">
        <v>86</v>
      </c>
    </row>
    <row r="36" s="1" customFormat="1" ht="75.9" spans="1:21">
      <c r="A36" s="12" t="s">
        <v>90</v>
      </c>
      <c r="B36" s="13">
        <v>7.3</v>
      </c>
      <c r="C36" s="14">
        <v>40</v>
      </c>
      <c r="D36" s="14">
        <v>30</v>
      </c>
      <c r="E36" s="14">
        <v>30</v>
      </c>
      <c r="F36" s="15" t="s">
        <v>80</v>
      </c>
      <c r="G36" s="15" t="s">
        <v>81</v>
      </c>
      <c r="H36" s="16">
        <v>32</v>
      </c>
      <c r="I36" s="17">
        <v>5</v>
      </c>
      <c r="J36" s="15" t="s">
        <v>82</v>
      </c>
      <c r="K36" s="15">
        <v>3926909980</v>
      </c>
      <c r="L36" s="15" t="s">
        <v>83</v>
      </c>
      <c r="M36" s="15" t="s">
        <v>84</v>
      </c>
      <c r="N36" s="17" t="s">
        <v>89</v>
      </c>
      <c r="Q36" s="1" t="str">
        <f t="shared" si="2"/>
        <v>=DISPIMG("ID_5FCF373CB556463AB7D539CB1C9F25F8",1)</v>
      </c>
      <c r="T36" s="1" t="s">
        <v>86</v>
      </c>
      <c r="U36" s="1" t="s">
        <v>86</v>
      </c>
    </row>
    <row r="37" s="1" customFormat="1" ht="79.25" spans="1:21">
      <c r="A37" s="12" t="s">
        <v>90</v>
      </c>
      <c r="B37" s="13">
        <v>7.3</v>
      </c>
      <c r="C37" s="14">
        <v>40</v>
      </c>
      <c r="D37" s="14">
        <v>30</v>
      </c>
      <c r="E37" s="14">
        <v>30</v>
      </c>
      <c r="F37" s="15" t="s">
        <v>80</v>
      </c>
      <c r="G37" s="15" t="s">
        <v>81</v>
      </c>
      <c r="H37" s="16">
        <v>32</v>
      </c>
      <c r="I37" s="17">
        <v>6</v>
      </c>
      <c r="J37" s="15" t="s">
        <v>82</v>
      </c>
      <c r="K37" s="15">
        <v>3926909980</v>
      </c>
      <c r="L37" s="15" t="s">
        <v>83</v>
      </c>
      <c r="M37" s="15" t="s">
        <v>84</v>
      </c>
      <c r="N37" s="17" t="s">
        <v>91</v>
      </c>
      <c r="Q37" s="1" t="str">
        <f>_xlfn.DISPIMG("ID_42D672FBCF2E4A9BA73A2649FA2BEDEA",1)</f>
        <v>=DISPIMG("ID_42D672FBCF2E4A9BA73A2649FA2BEDEA",1)</v>
      </c>
      <c r="T37" s="1" t="s">
        <v>86</v>
      </c>
      <c r="U37" s="1" t="s">
        <v>86</v>
      </c>
    </row>
    <row r="38" s="1" customFormat="1" ht="79.25" spans="1:21">
      <c r="A38" s="12" t="s">
        <v>90</v>
      </c>
      <c r="B38" s="13">
        <v>7.3</v>
      </c>
      <c r="C38" s="14">
        <v>40</v>
      </c>
      <c r="D38" s="14">
        <v>30</v>
      </c>
      <c r="E38" s="14">
        <v>30</v>
      </c>
      <c r="F38" s="15" t="s">
        <v>80</v>
      </c>
      <c r="G38" s="15" t="s">
        <v>81</v>
      </c>
      <c r="H38" s="16">
        <v>32</v>
      </c>
      <c r="I38" s="17">
        <v>6</v>
      </c>
      <c r="J38" s="15" t="s">
        <v>82</v>
      </c>
      <c r="K38" s="15">
        <v>3926909980</v>
      </c>
      <c r="L38" s="15" t="s">
        <v>83</v>
      </c>
      <c r="M38" s="15" t="s">
        <v>84</v>
      </c>
      <c r="N38" s="17" t="s">
        <v>91</v>
      </c>
      <c r="Q38" s="1" t="str">
        <f>_xlfn.DISPIMG("ID_42D672FBCF2E4A9BA73A2649FA2BEDEA",1)</f>
        <v>=DISPIMG("ID_42D672FBCF2E4A9BA73A2649FA2BEDEA",1)</v>
      </c>
      <c r="T38" s="1" t="s">
        <v>86</v>
      </c>
      <c r="U38" s="1" t="s">
        <v>86</v>
      </c>
    </row>
    <row r="39" s="1" customFormat="1" ht="106.15" spans="1:21">
      <c r="A39" s="12" t="s">
        <v>92</v>
      </c>
      <c r="B39" s="13">
        <v>20.5</v>
      </c>
      <c r="C39" s="19">
        <v>58.5</v>
      </c>
      <c r="D39" s="19">
        <v>33.8</v>
      </c>
      <c r="E39" s="19">
        <v>53.3</v>
      </c>
      <c r="F39" s="15" t="s">
        <v>93</v>
      </c>
      <c r="G39" s="15" t="s">
        <v>94</v>
      </c>
      <c r="H39" s="16">
        <v>32</v>
      </c>
      <c r="I39" s="17">
        <v>4</v>
      </c>
      <c r="J39" s="15" t="s">
        <v>95</v>
      </c>
      <c r="K39" s="20">
        <v>6104490000</v>
      </c>
      <c r="L39" s="15" t="s">
        <v>96</v>
      </c>
      <c r="M39" s="15" t="s">
        <v>84</v>
      </c>
      <c r="N39" s="17" t="s">
        <v>97</v>
      </c>
      <c r="Q39" s="1" t="str">
        <f t="shared" ref="Q39:Q43" si="3">_xlfn.DISPIMG("ID_170A6921BD684C6587832ED95D8DE935",1)</f>
        <v>=DISPIMG("ID_170A6921BD684C6587832ED95D8DE935",1)</v>
      </c>
      <c r="T39" s="1" t="s">
        <v>86</v>
      </c>
      <c r="U39" s="1" t="s">
        <v>86</v>
      </c>
    </row>
    <row r="40" s="1" customFormat="1" ht="106.15" spans="1:21">
      <c r="A40" s="12" t="s">
        <v>92</v>
      </c>
      <c r="B40" s="13">
        <v>20.5</v>
      </c>
      <c r="C40" s="19">
        <v>58.5</v>
      </c>
      <c r="D40" s="19">
        <v>33.8</v>
      </c>
      <c r="E40" s="19">
        <v>53.3</v>
      </c>
      <c r="F40" s="15" t="s">
        <v>93</v>
      </c>
      <c r="G40" s="15" t="s">
        <v>94</v>
      </c>
      <c r="H40" s="16">
        <v>32</v>
      </c>
      <c r="I40" s="17">
        <v>5</v>
      </c>
      <c r="J40" s="15" t="s">
        <v>95</v>
      </c>
      <c r="K40" s="20">
        <v>6104490000</v>
      </c>
      <c r="L40" s="15" t="s">
        <v>96</v>
      </c>
      <c r="M40" s="15" t="s">
        <v>84</v>
      </c>
      <c r="N40" s="17" t="s">
        <v>97</v>
      </c>
      <c r="Q40" s="1" t="str">
        <f t="shared" si="3"/>
        <v>=DISPIMG("ID_170A6921BD684C6587832ED95D8DE935",1)</v>
      </c>
      <c r="T40" s="1" t="s">
        <v>86</v>
      </c>
      <c r="U40" s="1" t="s">
        <v>86</v>
      </c>
    </row>
    <row r="41" s="1" customFormat="1" ht="106.15" spans="1:21">
      <c r="A41" s="12" t="s">
        <v>92</v>
      </c>
      <c r="B41" s="13">
        <v>20.5</v>
      </c>
      <c r="C41" s="19">
        <v>58.5</v>
      </c>
      <c r="D41" s="19">
        <v>33.8</v>
      </c>
      <c r="E41" s="19">
        <v>53.3</v>
      </c>
      <c r="F41" s="15" t="s">
        <v>93</v>
      </c>
      <c r="G41" s="15" t="s">
        <v>94</v>
      </c>
      <c r="H41" s="16">
        <v>32</v>
      </c>
      <c r="I41" s="17">
        <v>5</v>
      </c>
      <c r="J41" s="15" t="s">
        <v>95</v>
      </c>
      <c r="K41" s="20">
        <v>6104490000</v>
      </c>
      <c r="L41" s="15" t="s">
        <v>96</v>
      </c>
      <c r="M41" s="15" t="s">
        <v>84</v>
      </c>
      <c r="N41" s="17" t="s">
        <v>97</v>
      </c>
      <c r="Q41" s="1" t="str">
        <f t="shared" si="3"/>
        <v>=DISPIMG("ID_170A6921BD684C6587832ED95D8DE935",1)</v>
      </c>
      <c r="T41" s="1" t="s">
        <v>86</v>
      </c>
      <c r="U41" s="1" t="s">
        <v>86</v>
      </c>
    </row>
    <row r="42" s="1" customFormat="1" ht="106.15" spans="1:21">
      <c r="A42" s="12" t="s">
        <v>92</v>
      </c>
      <c r="B42" s="13">
        <v>20.5</v>
      </c>
      <c r="C42" s="19">
        <v>58.5</v>
      </c>
      <c r="D42" s="19">
        <v>33.8</v>
      </c>
      <c r="E42" s="19">
        <v>53.3</v>
      </c>
      <c r="F42" s="15" t="s">
        <v>93</v>
      </c>
      <c r="G42" s="15" t="s">
        <v>94</v>
      </c>
      <c r="H42" s="16">
        <v>32</v>
      </c>
      <c r="I42" s="17">
        <v>6</v>
      </c>
      <c r="J42" s="15" t="s">
        <v>95</v>
      </c>
      <c r="K42" s="20">
        <v>6104490000</v>
      </c>
      <c r="L42" s="15" t="s">
        <v>96</v>
      </c>
      <c r="M42" s="15" t="s">
        <v>84</v>
      </c>
      <c r="N42" s="17" t="s">
        <v>97</v>
      </c>
      <c r="Q42" s="1" t="str">
        <f t="shared" si="3"/>
        <v>=DISPIMG("ID_170A6921BD684C6587832ED95D8DE935",1)</v>
      </c>
      <c r="T42" s="1" t="s">
        <v>86</v>
      </c>
      <c r="U42" s="1" t="s">
        <v>86</v>
      </c>
    </row>
    <row r="43" s="1" customFormat="1" ht="106.15" spans="1:21">
      <c r="A43" s="12" t="s">
        <v>92</v>
      </c>
      <c r="B43" s="13">
        <v>20.5</v>
      </c>
      <c r="C43" s="19">
        <v>58.5</v>
      </c>
      <c r="D43" s="19">
        <v>33.8</v>
      </c>
      <c r="E43" s="19">
        <v>53.3</v>
      </c>
      <c r="F43" s="15" t="s">
        <v>93</v>
      </c>
      <c r="G43" s="15" t="s">
        <v>94</v>
      </c>
      <c r="H43" s="16">
        <v>32</v>
      </c>
      <c r="I43" s="17">
        <v>6</v>
      </c>
      <c r="J43" s="15" t="s">
        <v>95</v>
      </c>
      <c r="K43" s="20">
        <v>6104490000</v>
      </c>
      <c r="L43" s="15" t="s">
        <v>96</v>
      </c>
      <c r="M43" s="15" t="s">
        <v>84</v>
      </c>
      <c r="N43" s="17" t="s">
        <v>97</v>
      </c>
      <c r="Q43" s="1" t="str">
        <f t="shared" si="3"/>
        <v>=DISPIMG("ID_170A6921BD684C6587832ED95D8DE935",1)</v>
      </c>
      <c r="T43" s="1" t="s">
        <v>86</v>
      </c>
      <c r="U43" s="1" t="s">
        <v>86</v>
      </c>
    </row>
    <row r="44" s="1" customFormat="1" ht="112.05" spans="1:21">
      <c r="A44" s="12" t="s">
        <v>98</v>
      </c>
      <c r="B44" s="13">
        <v>19.5</v>
      </c>
      <c r="C44" s="19">
        <v>58.5</v>
      </c>
      <c r="D44" s="19">
        <v>33.8</v>
      </c>
      <c r="E44" s="19">
        <v>53.3</v>
      </c>
      <c r="F44" s="15" t="s">
        <v>93</v>
      </c>
      <c r="G44" s="15" t="s">
        <v>94</v>
      </c>
      <c r="H44" s="16">
        <v>32</v>
      </c>
      <c r="I44" s="17">
        <v>4</v>
      </c>
      <c r="J44" s="15" t="s">
        <v>95</v>
      </c>
      <c r="K44" s="20">
        <v>6104490000</v>
      </c>
      <c r="L44" s="15" t="s">
        <v>96</v>
      </c>
      <c r="M44" s="15" t="s">
        <v>84</v>
      </c>
      <c r="N44" s="17" t="s">
        <v>99</v>
      </c>
      <c r="Q44" s="1" t="str">
        <f t="shared" ref="Q44:Q52" si="4">_xlfn.DISPIMG("ID_01D7FE365692407BBC8359F593625876",1)</f>
        <v>=DISPIMG("ID_01D7FE365692407BBC8359F593625876",1)</v>
      </c>
      <c r="T44" s="1" t="s">
        <v>86</v>
      </c>
      <c r="U44" s="1" t="s">
        <v>86</v>
      </c>
    </row>
    <row r="45" s="1" customFormat="1" ht="112.05" spans="1:21">
      <c r="A45" s="12" t="s">
        <v>98</v>
      </c>
      <c r="B45" s="13">
        <v>19.5</v>
      </c>
      <c r="C45" s="19">
        <v>58.5</v>
      </c>
      <c r="D45" s="19">
        <v>33.8</v>
      </c>
      <c r="E45" s="19">
        <v>53.3</v>
      </c>
      <c r="F45" s="15" t="s">
        <v>93</v>
      </c>
      <c r="G45" s="15" t="s">
        <v>94</v>
      </c>
      <c r="H45" s="16">
        <v>32</v>
      </c>
      <c r="I45" s="17">
        <v>4</v>
      </c>
      <c r="J45" s="15" t="s">
        <v>95</v>
      </c>
      <c r="K45" s="20">
        <v>6104490000</v>
      </c>
      <c r="L45" s="15" t="s">
        <v>96</v>
      </c>
      <c r="M45" s="15" t="s">
        <v>84</v>
      </c>
      <c r="N45" s="17" t="s">
        <v>99</v>
      </c>
      <c r="Q45" s="1" t="str">
        <f t="shared" si="4"/>
        <v>=DISPIMG("ID_01D7FE365692407BBC8359F593625876",1)</v>
      </c>
      <c r="T45" s="1" t="s">
        <v>86</v>
      </c>
      <c r="U45" s="1" t="s">
        <v>86</v>
      </c>
    </row>
    <row r="46" s="1" customFormat="1" ht="104.55" spans="1:21">
      <c r="A46" s="12" t="s">
        <v>98</v>
      </c>
      <c r="B46" s="13">
        <v>19.5</v>
      </c>
      <c r="C46" s="19">
        <v>58.5</v>
      </c>
      <c r="D46" s="19">
        <v>33.8</v>
      </c>
      <c r="E46" s="19">
        <v>53.3</v>
      </c>
      <c r="F46" s="15" t="s">
        <v>93</v>
      </c>
      <c r="G46" s="15" t="s">
        <v>94</v>
      </c>
      <c r="H46" s="16">
        <v>32</v>
      </c>
      <c r="I46" s="17">
        <v>4</v>
      </c>
      <c r="J46" s="15" t="s">
        <v>95</v>
      </c>
      <c r="K46" s="20">
        <v>6104490000</v>
      </c>
      <c r="L46" s="15" t="s">
        <v>96</v>
      </c>
      <c r="M46" s="15" t="s">
        <v>84</v>
      </c>
      <c r="N46" s="17" t="s">
        <v>100</v>
      </c>
      <c r="Q46" s="1" t="str">
        <f t="shared" ref="Q46:Q48" si="5">_xlfn.DISPIMG("ID_AE0EB0ABCE2C494B82E92F053998AE75",1)</f>
        <v>=DISPIMG("ID_AE0EB0ABCE2C494B82E92F053998AE75",1)</v>
      </c>
      <c r="T46" s="1" t="s">
        <v>86</v>
      </c>
      <c r="U46" s="1" t="s">
        <v>86</v>
      </c>
    </row>
    <row r="47" s="1" customFormat="1" ht="104.55" spans="1:21">
      <c r="A47" s="12" t="s">
        <v>98</v>
      </c>
      <c r="B47" s="13">
        <v>19.5</v>
      </c>
      <c r="C47" s="19">
        <v>58.5</v>
      </c>
      <c r="D47" s="19">
        <v>33.8</v>
      </c>
      <c r="E47" s="19">
        <v>53.3</v>
      </c>
      <c r="F47" s="15" t="s">
        <v>93</v>
      </c>
      <c r="G47" s="15" t="s">
        <v>94</v>
      </c>
      <c r="H47" s="16">
        <v>32</v>
      </c>
      <c r="I47" s="17">
        <v>5</v>
      </c>
      <c r="J47" s="15" t="s">
        <v>95</v>
      </c>
      <c r="K47" s="20">
        <v>6104490000</v>
      </c>
      <c r="L47" s="15" t="s">
        <v>96</v>
      </c>
      <c r="M47" s="15" t="s">
        <v>84</v>
      </c>
      <c r="N47" s="17" t="s">
        <v>100</v>
      </c>
      <c r="Q47" s="1" t="str">
        <f t="shared" si="5"/>
        <v>=DISPIMG("ID_AE0EB0ABCE2C494B82E92F053998AE75",1)</v>
      </c>
      <c r="T47" s="1" t="s">
        <v>86</v>
      </c>
      <c r="U47" s="1" t="s">
        <v>86</v>
      </c>
    </row>
    <row r="48" s="1" customFormat="1" ht="104.55" spans="1:21">
      <c r="A48" s="12" t="s">
        <v>98</v>
      </c>
      <c r="B48" s="13">
        <v>19.5</v>
      </c>
      <c r="C48" s="19">
        <v>58.5</v>
      </c>
      <c r="D48" s="19">
        <v>33.8</v>
      </c>
      <c r="E48" s="19">
        <v>53.3</v>
      </c>
      <c r="F48" s="15" t="s">
        <v>93</v>
      </c>
      <c r="G48" s="15" t="s">
        <v>94</v>
      </c>
      <c r="H48" s="16">
        <v>32</v>
      </c>
      <c r="I48" s="17">
        <v>5</v>
      </c>
      <c r="J48" s="15" t="s">
        <v>95</v>
      </c>
      <c r="K48" s="20">
        <v>6104490000</v>
      </c>
      <c r="L48" s="15" t="s">
        <v>96</v>
      </c>
      <c r="M48" s="15" t="s">
        <v>84</v>
      </c>
      <c r="N48" s="17" t="s">
        <v>100</v>
      </c>
      <c r="Q48" s="1" t="str">
        <f t="shared" si="5"/>
        <v>=DISPIMG("ID_AE0EB0ABCE2C494B82E92F053998AE75",1)</v>
      </c>
      <c r="T48" s="1" t="s">
        <v>86</v>
      </c>
      <c r="U48" s="1" t="s">
        <v>86</v>
      </c>
    </row>
    <row r="49" s="1" customFormat="1" ht="112.05" spans="1:21">
      <c r="A49" s="12" t="s">
        <v>98</v>
      </c>
      <c r="B49" s="13">
        <v>19.5</v>
      </c>
      <c r="C49" s="19">
        <v>58.5</v>
      </c>
      <c r="D49" s="19">
        <v>33.8</v>
      </c>
      <c r="E49" s="19">
        <v>53.3</v>
      </c>
      <c r="F49" s="15" t="s">
        <v>93</v>
      </c>
      <c r="G49" s="15" t="s">
        <v>94</v>
      </c>
      <c r="H49" s="16">
        <v>32</v>
      </c>
      <c r="I49" s="17">
        <v>4</v>
      </c>
      <c r="J49" s="15" t="s">
        <v>95</v>
      </c>
      <c r="K49" s="20">
        <v>6104490000</v>
      </c>
      <c r="L49" s="15" t="s">
        <v>96</v>
      </c>
      <c r="M49" s="15" t="s">
        <v>84</v>
      </c>
      <c r="N49" s="17" t="s">
        <v>99</v>
      </c>
      <c r="Q49" s="1" t="str">
        <f t="shared" si="4"/>
        <v>=DISPIMG("ID_01D7FE365692407BBC8359F593625876",1)</v>
      </c>
      <c r="T49" s="1" t="s">
        <v>86</v>
      </c>
      <c r="U49" s="1" t="s">
        <v>86</v>
      </c>
    </row>
    <row r="50" s="1" customFormat="1" ht="112.05" spans="1:21">
      <c r="A50" s="12" t="s">
        <v>101</v>
      </c>
      <c r="B50" s="13">
        <v>19.5</v>
      </c>
      <c r="C50" s="19">
        <v>58.5</v>
      </c>
      <c r="D50" s="19">
        <v>33.8</v>
      </c>
      <c r="E50" s="19">
        <v>53.3</v>
      </c>
      <c r="F50" s="15" t="s">
        <v>93</v>
      </c>
      <c r="G50" s="15" t="s">
        <v>94</v>
      </c>
      <c r="H50" s="16">
        <v>32</v>
      </c>
      <c r="I50" s="17">
        <v>2</v>
      </c>
      <c r="J50" s="15" t="s">
        <v>95</v>
      </c>
      <c r="K50" s="20">
        <v>6104490000</v>
      </c>
      <c r="L50" s="15" t="s">
        <v>96</v>
      </c>
      <c r="M50" s="15" t="s">
        <v>84</v>
      </c>
      <c r="N50" s="17" t="s">
        <v>99</v>
      </c>
      <c r="Q50" s="1" t="str">
        <f t="shared" si="4"/>
        <v>=DISPIMG("ID_01D7FE365692407BBC8359F593625876",1)</v>
      </c>
      <c r="T50" s="1" t="s">
        <v>86</v>
      </c>
      <c r="U50" s="1" t="s">
        <v>86</v>
      </c>
    </row>
    <row r="51" s="1" customFormat="1" ht="112.05" spans="1:21">
      <c r="A51" s="12" t="s">
        <v>101</v>
      </c>
      <c r="B51" s="13">
        <v>19.5</v>
      </c>
      <c r="C51" s="19">
        <v>58.5</v>
      </c>
      <c r="D51" s="19">
        <v>33.8</v>
      </c>
      <c r="E51" s="19">
        <v>53.3</v>
      </c>
      <c r="F51" s="15" t="s">
        <v>93</v>
      </c>
      <c r="G51" s="15" t="s">
        <v>94</v>
      </c>
      <c r="H51" s="16">
        <v>32</v>
      </c>
      <c r="I51" s="17">
        <v>6</v>
      </c>
      <c r="J51" s="15" t="s">
        <v>95</v>
      </c>
      <c r="K51" s="20">
        <v>6104490000</v>
      </c>
      <c r="L51" s="15" t="s">
        <v>96</v>
      </c>
      <c r="M51" s="15" t="s">
        <v>84</v>
      </c>
      <c r="N51" s="17" t="s">
        <v>99</v>
      </c>
      <c r="Q51" s="1" t="str">
        <f t="shared" si="4"/>
        <v>=DISPIMG("ID_01D7FE365692407BBC8359F593625876",1)</v>
      </c>
      <c r="T51" s="1" t="s">
        <v>86</v>
      </c>
      <c r="U51" s="1" t="s">
        <v>86</v>
      </c>
    </row>
    <row r="52" s="1" customFormat="1" ht="112.05" spans="1:21">
      <c r="A52" s="12" t="s">
        <v>101</v>
      </c>
      <c r="B52" s="13">
        <v>19.5</v>
      </c>
      <c r="C52" s="19">
        <v>58.5</v>
      </c>
      <c r="D52" s="19">
        <v>33.8</v>
      </c>
      <c r="E52" s="19">
        <v>53.3</v>
      </c>
      <c r="F52" s="15" t="s">
        <v>93</v>
      </c>
      <c r="G52" s="15" t="s">
        <v>94</v>
      </c>
      <c r="H52" s="16">
        <v>32</v>
      </c>
      <c r="I52" s="17">
        <v>6</v>
      </c>
      <c r="J52" s="15" t="s">
        <v>95</v>
      </c>
      <c r="K52" s="20">
        <v>6104490000</v>
      </c>
      <c r="L52" s="15" t="s">
        <v>96</v>
      </c>
      <c r="M52" s="15" t="s">
        <v>84</v>
      </c>
      <c r="N52" s="17" t="s">
        <v>99</v>
      </c>
      <c r="Q52" s="1" t="str">
        <f t="shared" si="4"/>
        <v>=DISPIMG("ID_01D7FE365692407BBC8359F593625876",1)</v>
      </c>
      <c r="T52" s="1" t="s">
        <v>86</v>
      </c>
      <c r="U52" s="1" t="s">
        <v>86</v>
      </c>
    </row>
    <row r="53" s="1" customFormat="1" ht="104.55" spans="1:21">
      <c r="A53" s="12" t="s">
        <v>101</v>
      </c>
      <c r="B53" s="13">
        <v>19.5</v>
      </c>
      <c r="C53" s="19">
        <v>58.5</v>
      </c>
      <c r="D53" s="19">
        <v>33.8</v>
      </c>
      <c r="E53" s="19">
        <v>53.3</v>
      </c>
      <c r="F53" s="15" t="s">
        <v>93</v>
      </c>
      <c r="G53" s="15" t="s">
        <v>94</v>
      </c>
      <c r="H53" s="16">
        <v>32</v>
      </c>
      <c r="I53" s="17">
        <v>6</v>
      </c>
      <c r="J53" s="15" t="s">
        <v>95</v>
      </c>
      <c r="K53" s="20">
        <v>6104490000</v>
      </c>
      <c r="L53" s="15" t="s">
        <v>96</v>
      </c>
      <c r="M53" s="15" t="s">
        <v>84</v>
      </c>
      <c r="N53" s="17" t="s">
        <v>100</v>
      </c>
      <c r="Q53" s="1" t="str">
        <f>_xlfn.DISPIMG("ID_AE0EB0ABCE2C494B82E92F053998AE75",1)</f>
        <v>=DISPIMG("ID_AE0EB0ABCE2C494B82E92F053998AE75",1)</v>
      </c>
      <c r="T53" s="1" t="s">
        <v>86</v>
      </c>
      <c r="U53" s="1" t="s">
        <v>86</v>
      </c>
    </row>
    <row r="54" s="1" customFormat="1" ht="104.55" spans="1:21">
      <c r="A54" s="12" t="s">
        <v>101</v>
      </c>
      <c r="B54" s="13">
        <v>19.5</v>
      </c>
      <c r="C54" s="19">
        <v>58.5</v>
      </c>
      <c r="D54" s="19">
        <v>33.8</v>
      </c>
      <c r="E54" s="19">
        <v>53.3</v>
      </c>
      <c r="F54" s="15" t="s">
        <v>93</v>
      </c>
      <c r="G54" s="15" t="s">
        <v>94</v>
      </c>
      <c r="H54" s="16">
        <v>32</v>
      </c>
      <c r="I54" s="17">
        <v>6</v>
      </c>
      <c r="J54" s="15" t="s">
        <v>95</v>
      </c>
      <c r="K54" s="20">
        <v>6104490000</v>
      </c>
      <c r="L54" s="15" t="s">
        <v>96</v>
      </c>
      <c r="M54" s="15" t="s">
        <v>84</v>
      </c>
      <c r="N54" s="17" t="s">
        <v>100</v>
      </c>
      <c r="Q54" s="1" t="str">
        <f>_xlfn.DISPIMG("ID_AE0EB0ABCE2C494B82E92F053998AE75",1)</f>
        <v>=DISPIMG("ID_AE0EB0ABCE2C494B82E92F053998AE75",1)</v>
      </c>
      <c r="T54" s="1" t="s">
        <v>86</v>
      </c>
      <c r="U54" s="1" t="s">
        <v>86</v>
      </c>
    </row>
    <row r="55" s="1" customFormat="1" ht="84.7" spans="1:21">
      <c r="A55" s="12" t="s">
        <v>102</v>
      </c>
      <c r="B55" s="13">
        <v>10.5</v>
      </c>
      <c r="C55" s="19">
        <v>58.5</v>
      </c>
      <c r="D55" s="19">
        <v>33.8</v>
      </c>
      <c r="E55" s="19">
        <v>53.3</v>
      </c>
      <c r="F55" s="15" t="s">
        <v>93</v>
      </c>
      <c r="G55" s="15" t="s">
        <v>94</v>
      </c>
      <c r="H55" s="16">
        <v>32</v>
      </c>
      <c r="I55" s="17">
        <v>4</v>
      </c>
      <c r="J55" s="15" t="s">
        <v>95</v>
      </c>
      <c r="K55" s="20">
        <v>6104490000</v>
      </c>
      <c r="L55" s="15" t="s">
        <v>96</v>
      </c>
      <c r="M55" s="15" t="s">
        <v>84</v>
      </c>
      <c r="N55" s="17" t="s">
        <v>103</v>
      </c>
      <c r="Q55" s="1" t="str">
        <f t="shared" ref="Q55:Q59" si="6">_xlfn.DISPIMG("ID_266924F60B8141299EEC3DA156EF79C8",1)</f>
        <v>=DISPIMG("ID_266924F60B8141299EEC3DA156EF79C8",1)</v>
      </c>
      <c r="T55" s="1" t="s">
        <v>86</v>
      </c>
      <c r="U55" s="1" t="s">
        <v>86</v>
      </c>
    </row>
    <row r="56" s="1" customFormat="1" ht="84.7" spans="1:21">
      <c r="A56" s="12" t="s">
        <v>102</v>
      </c>
      <c r="B56" s="13">
        <v>10.5</v>
      </c>
      <c r="C56" s="19">
        <v>58.5</v>
      </c>
      <c r="D56" s="19">
        <v>33.8</v>
      </c>
      <c r="E56" s="19">
        <v>53.3</v>
      </c>
      <c r="F56" s="15" t="s">
        <v>93</v>
      </c>
      <c r="G56" s="15" t="s">
        <v>94</v>
      </c>
      <c r="H56" s="16">
        <v>32</v>
      </c>
      <c r="I56" s="17">
        <v>4</v>
      </c>
      <c r="J56" s="15" t="s">
        <v>95</v>
      </c>
      <c r="K56" s="20">
        <v>6104490000</v>
      </c>
      <c r="L56" s="15" t="s">
        <v>96</v>
      </c>
      <c r="M56" s="15" t="s">
        <v>84</v>
      </c>
      <c r="N56" s="17" t="s">
        <v>103</v>
      </c>
      <c r="Q56" s="1" t="str">
        <f t="shared" si="6"/>
        <v>=DISPIMG("ID_266924F60B8141299EEC3DA156EF79C8",1)</v>
      </c>
      <c r="T56" s="1" t="s">
        <v>86</v>
      </c>
      <c r="U56" s="1" t="s">
        <v>86</v>
      </c>
    </row>
    <row r="57" s="1" customFormat="1" ht="84.7" spans="1:21">
      <c r="A57" s="12" t="s">
        <v>102</v>
      </c>
      <c r="B57" s="13">
        <v>10.5</v>
      </c>
      <c r="C57" s="19">
        <v>58.5</v>
      </c>
      <c r="D57" s="19">
        <v>33.8</v>
      </c>
      <c r="E57" s="19">
        <v>53.3</v>
      </c>
      <c r="F57" s="15" t="s">
        <v>93</v>
      </c>
      <c r="G57" s="15" t="s">
        <v>94</v>
      </c>
      <c r="H57" s="16">
        <v>32</v>
      </c>
      <c r="I57" s="17">
        <v>6</v>
      </c>
      <c r="J57" s="15" t="s">
        <v>95</v>
      </c>
      <c r="K57" s="20">
        <v>6104490000</v>
      </c>
      <c r="L57" s="15" t="s">
        <v>96</v>
      </c>
      <c r="M57" s="15" t="s">
        <v>84</v>
      </c>
      <c r="N57" s="17" t="s">
        <v>103</v>
      </c>
      <c r="Q57" s="1" t="str">
        <f t="shared" si="6"/>
        <v>=DISPIMG("ID_266924F60B8141299EEC3DA156EF79C8",1)</v>
      </c>
      <c r="T57" s="1" t="s">
        <v>86</v>
      </c>
      <c r="U57" s="1" t="s">
        <v>86</v>
      </c>
    </row>
    <row r="58" s="1" customFormat="1" ht="84.7" spans="1:21">
      <c r="A58" s="12" t="s">
        <v>102</v>
      </c>
      <c r="B58" s="13">
        <v>10.5</v>
      </c>
      <c r="C58" s="19">
        <v>58.5</v>
      </c>
      <c r="D58" s="19">
        <v>33.8</v>
      </c>
      <c r="E58" s="19">
        <v>53.3</v>
      </c>
      <c r="F58" s="15" t="s">
        <v>93</v>
      </c>
      <c r="G58" s="15" t="s">
        <v>94</v>
      </c>
      <c r="H58" s="16">
        <v>32</v>
      </c>
      <c r="I58" s="17">
        <v>6</v>
      </c>
      <c r="J58" s="15" t="s">
        <v>95</v>
      </c>
      <c r="K58" s="20">
        <v>6104490000</v>
      </c>
      <c r="L58" s="15" t="s">
        <v>96</v>
      </c>
      <c r="M58" s="15" t="s">
        <v>84</v>
      </c>
      <c r="N58" s="17" t="s">
        <v>103</v>
      </c>
      <c r="Q58" s="1" t="str">
        <f t="shared" si="6"/>
        <v>=DISPIMG("ID_266924F60B8141299EEC3DA156EF79C8",1)</v>
      </c>
      <c r="T58" s="1" t="s">
        <v>86</v>
      </c>
      <c r="U58" s="1" t="s">
        <v>86</v>
      </c>
    </row>
    <row r="59" s="1" customFormat="1" ht="84.7" spans="1:21">
      <c r="A59" s="12" t="s">
        <v>102</v>
      </c>
      <c r="B59" s="13">
        <v>10.5</v>
      </c>
      <c r="C59" s="19">
        <v>58.5</v>
      </c>
      <c r="D59" s="19">
        <v>33.8</v>
      </c>
      <c r="E59" s="19">
        <v>53.3</v>
      </c>
      <c r="F59" s="15" t="s">
        <v>93</v>
      </c>
      <c r="G59" s="15" t="s">
        <v>94</v>
      </c>
      <c r="H59" s="16">
        <v>32</v>
      </c>
      <c r="I59" s="17">
        <v>6</v>
      </c>
      <c r="J59" s="15" t="s">
        <v>95</v>
      </c>
      <c r="K59" s="20">
        <v>6104490000</v>
      </c>
      <c r="L59" s="15" t="s">
        <v>96</v>
      </c>
      <c r="M59" s="15" t="s">
        <v>84</v>
      </c>
      <c r="N59" s="17" t="s">
        <v>103</v>
      </c>
      <c r="Q59" s="1" t="str">
        <f t="shared" si="6"/>
        <v>=DISPIMG("ID_266924F60B8141299EEC3DA156EF79C8",1)</v>
      </c>
      <c r="T59" s="1" t="s">
        <v>86</v>
      </c>
      <c r="U59" s="1" t="s">
        <v>86</v>
      </c>
    </row>
    <row r="60" s="1" customFormat="1" ht="93.1" spans="1:21">
      <c r="A60" s="12" t="s">
        <v>104</v>
      </c>
      <c r="B60" s="13">
        <v>16.5</v>
      </c>
      <c r="C60" s="19">
        <v>58.5</v>
      </c>
      <c r="D60" s="19">
        <v>33.8</v>
      </c>
      <c r="E60" s="19">
        <v>53.3</v>
      </c>
      <c r="F60" s="15" t="s">
        <v>93</v>
      </c>
      <c r="G60" s="15" t="s">
        <v>94</v>
      </c>
      <c r="H60" s="16">
        <v>32</v>
      </c>
      <c r="I60" s="17">
        <v>4</v>
      </c>
      <c r="J60" s="15" t="s">
        <v>95</v>
      </c>
      <c r="K60" s="20">
        <v>6104490000</v>
      </c>
      <c r="L60" s="15" t="s">
        <v>96</v>
      </c>
      <c r="M60" s="15" t="s">
        <v>84</v>
      </c>
      <c r="N60" s="17" t="s">
        <v>105</v>
      </c>
      <c r="Q60" s="1" t="str">
        <f t="shared" ref="Q60:Q64" si="7">_xlfn.DISPIMG("ID_CC755C7BAC854C3F906E770DA0C70766",1)</f>
        <v>=DISPIMG("ID_CC755C7BAC854C3F906E770DA0C70766",1)</v>
      </c>
      <c r="T60" s="1" t="s">
        <v>86</v>
      </c>
      <c r="U60" s="1" t="s">
        <v>86</v>
      </c>
    </row>
    <row r="61" s="1" customFormat="1" ht="93.1" spans="1:21">
      <c r="A61" s="12" t="s">
        <v>104</v>
      </c>
      <c r="B61" s="13">
        <v>16.5</v>
      </c>
      <c r="C61" s="19">
        <v>58.5</v>
      </c>
      <c r="D61" s="19">
        <v>33.8</v>
      </c>
      <c r="E61" s="19">
        <v>53.3</v>
      </c>
      <c r="F61" s="15" t="s">
        <v>93</v>
      </c>
      <c r="G61" s="15" t="s">
        <v>94</v>
      </c>
      <c r="H61" s="16">
        <v>32</v>
      </c>
      <c r="I61" s="17">
        <v>4</v>
      </c>
      <c r="J61" s="15" t="s">
        <v>95</v>
      </c>
      <c r="K61" s="20">
        <v>6104490000</v>
      </c>
      <c r="L61" s="15" t="s">
        <v>96</v>
      </c>
      <c r="M61" s="15" t="s">
        <v>84</v>
      </c>
      <c r="N61" s="17" t="s">
        <v>105</v>
      </c>
      <c r="Q61" s="1" t="str">
        <f t="shared" si="7"/>
        <v>=DISPIMG("ID_CC755C7BAC854C3F906E770DA0C70766",1)</v>
      </c>
      <c r="T61" s="1" t="s">
        <v>86</v>
      </c>
      <c r="U61" s="1" t="s">
        <v>86</v>
      </c>
    </row>
    <row r="62" s="1" customFormat="1" ht="93.1" spans="1:21">
      <c r="A62" s="12" t="s">
        <v>104</v>
      </c>
      <c r="B62" s="13">
        <v>16.5</v>
      </c>
      <c r="C62" s="19">
        <v>58.5</v>
      </c>
      <c r="D62" s="19">
        <v>33.8</v>
      </c>
      <c r="E62" s="19">
        <v>53.3</v>
      </c>
      <c r="F62" s="15" t="s">
        <v>93</v>
      </c>
      <c r="G62" s="15" t="s">
        <v>94</v>
      </c>
      <c r="H62" s="16">
        <v>32</v>
      </c>
      <c r="I62" s="17">
        <v>5</v>
      </c>
      <c r="J62" s="15" t="s">
        <v>95</v>
      </c>
      <c r="K62" s="20">
        <v>6104490000</v>
      </c>
      <c r="L62" s="15" t="s">
        <v>96</v>
      </c>
      <c r="M62" s="15" t="s">
        <v>84</v>
      </c>
      <c r="N62" s="17" t="s">
        <v>105</v>
      </c>
      <c r="Q62" s="1" t="str">
        <f t="shared" si="7"/>
        <v>=DISPIMG("ID_CC755C7BAC854C3F906E770DA0C70766",1)</v>
      </c>
      <c r="T62" s="1" t="s">
        <v>86</v>
      </c>
      <c r="U62" s="1" t="s">
        <v>86</v>
      </c>
    </row>
    <row r="63" s="1" customFormat="1" ht="93.1" spans="1:21">
      <c r="A63" s="12" t="s">
        <v>104</v>
      </c>
      <c r="B63" s="13">
        <v>16.5</v>
      </c>
      <c r="C63" s="19">
        <v>58.5</v>
      </c>
      <c r="D63" s="19">
        <v>33.8</v>
      </c>
      <c r="E63" s="19">
        <v>53.3</v>
      </c>
      <c r="F63" s="15" t="s">
        <v>93</v>
      </c>
      <c r="G63" s="15" t="s">
        <v>94</v>
      </c>
      <c r="H63" s="16">
        <v>32</v>
      </c>
      <c r="I63" s="17">
        <v>5</v>
      </c>
      <c r="J63" s="15" t="s">
        <v>95</v>
      </c>
      <c r="K63" s="20">
        <v>6104490000</v>
      </c>
      <c r="L63" s="15" t="s">
        <v>96</v>
      </c>
      <c r="M63" s="15" t="s">
        <v>84</v>
      </c>
      <c r="N63" s="17" t="s">
        <v>105</v>
      </c>
      <c r="Q63" s="1" t="str">
        <f t="shared" si="7"/>
        <v>=DISPIMG("ID_CC755C7BAC854C3F906E770DA0C70766",1)</v>
      </c>
      <c r="T63" s="1" t="s">
        <v>86</v>
      </c>
      <c r="U63" s="1" t="s">
        <v>86</v>
      </c>
    </row>
    <row r="64" s="1" customFormat="1" ht="93.1" spans="1:21">
      <c r="A64" s="12" t="s">
        <v>104</v>
      </c>
      <c r="B64" s="13">
        <v>16.5</v>
      </c>
      <c r="C64" s="19">
        <v>58.5</v>
      </c>
      <c r="D64" s="19">
        <v>33.8</v>
      </c>
      <c r="E64" s="19">
        <v>53.3</v>
      </c>
      <c r="F64" s="15" t="s">
        <v>93</v>
      </c>
      <c r="G64" s="15" t="s">
        <v>94</v>
      </c>
      <c r="H64" s="16">
        <v>32</v>
      </c>
      <c r="I64" s="17">
        <v>6</v>
      </c>
      <c r="J64" s="15" t="s">
        <v>95</v>
      </c>
      <c r="K64" s="20">
        <v>6104490000</v>
      </c>
      <c r="L64" s="15" t="s">
        <v>96</v>
      </c>
      <c r="M64" s="15" t="s">
        <v>84</v>
      </c>
      <c r="N64" s="17" t="s">
        <v>105</v>
      </c>
      <c r="Q64" s="1" t="str">
        <f t="shared" si="7"/>
        <v>=DISPIMG("ID_CC755C7BAC854C3F906E770DA0C70766",1)</v>
      </c>
      <c r="T64" s="1" t="s">
        <v>86</v>
      </c>
      <c r="U64" s="1" t="s">
        <v>86</v>
      </c>
    </row>
    <row r="65" s="1" customFormat="1" ht="75.45" spans="1:21">
      <c r="A65" s="12" t="s">
        <v>106</v>
      </c>
      <c r="B65" s="13">
        <v>12.5</v>
      </c>
      <c r="C65" s="21">
        <v>50.5</v>
      </c>
      <c r="D65" s="21">
        <v>41</v>
      </c>
      <c r="E65" s="21">
        <v>57</v>
      </c>
      <c r="F65" s="15" t="s">
        <v>107</v>
      </c>
      <c r="G65" s="15" t="s">
        <v>108</v>
      </c>
      <c r="H65" s="16">
        <v>18.8571428571429</v>
      </c>
      <c r="I65" s="17">
        <v>2</v>
      </c>
      <c r="J65" s="15" t="s">
        <v>109</v>
      </c>
      <c r="K65" s="20">
        <v>4202220000</v>
      </c>
      <c r="L65" s="15" t="s">
        <v>110</v>
      </c>
      <c r="M65" s="15" t="s">
        <v>84</v>
      </c>
      <c r="N65" s="17" t="s">
        <v>111</v>
      </c>
      <c r="Q65" s="1" t="str">
        <f>_xlfn.DISPIMG("ID_FE00294DB2664517A752B77510AC57B3",1)</f>
        <v>=DISPIMG("ID_FE00294DB2664517A752B77510AC57B3",1)</v>
      </c>
      <c r="T65" s="1" t="s">
        <v>86</v>
      </c>
      <c r="U65" s="1" t="s">
        <v>86</v>
      </c>
    </row>
    <row r="66" s="1" customFormat="1" ht="64.2" spans="1:21">
      <c r="A66" s="12" t="s">
        <v>106</v>
      </c>
      <c r="B66" s="13">
        <v>12.5</v>
      </c>
      <c r="C66" s="21">
        <v>50.5</v>
      </c>
      <c r="D66" s="21">
        <v>41</v>
      </c>
      <c r="E66" s="21">
        <v>57</v>
      </c>
      <c r="F66" s="15" t="s">
        <v>107</v>
      </c>
      <c r="G66" s="15" t="s">
        <v>108</v>
      </c>
      <c r="H66" s="16">
        <v>32</v>
      </c>
      <c r="I66" s="17">
        <v>14</v>
      </c>
      <c r="J66" s="15" t="s">
        <v>109</v>
      </c>
      <c r="K66" s="15">
        <v>4202220000</v>
      </c>
      <c r="L66" s="15" t="s">
        <v>110</v>
      </c>
      <c r="M66" s="15" t="s">
        <v>84</v>
      </c>
      <c r="N66" s="17" t="s">
        <v>112</v>
      </c>
      <c r="Q66" s="1" t="str">
        <f>_xlfn.DISPIMG("ID_0C558B95D7A243B7A5134C661B7FEFBA",1)</f>
        <v>=DISPIMG("ID_0C558B95D7A243B7A5134C661B7FEFBA",1)</v>
      </c>
      <c r="T66" s="1" t="s">
        <v>86</v>
      </c>
      <c r="U66" s="1" t="s">
        <v>86</v>
      </c>
    </row>
    <row r="67" s="1" customFormat="1" ht="54.2" spans="1:21">
      <c r="A67" s="12" t="s">
        <v>113</v>
      </c>
      <c r="B67" s="13">
        <v>11</v>
      </c>
      <c r="C67" s="22">
        <v>51.5</v>
      </c>
      <c r="D67" s="22">
        <v>45</v>
      </c>
      <c r="E67" s="22">
        <v>56.5</v>
      </c>
      <c r="F67" s="15" t="s">
        <v>114</v>
      </c>
      <c r="G67" s="15" t="s">
        <v>115</v>
      </c>
      <c r="H67" s="16">
        <v>32</v>
      </c>
      <c r="I67" s="17">
        <v>15</v>
      </c>
      <c r="J67" s="15" t="s">
        <v>116</v>
      </c>
      <c r="K67" s="15">
        <v>4202220000</v>
      </c>
      <c r="L67" s="15" t="s">
        <v>110</v>
      </c>
      <c r="M67" s="15" t="s">
        <v>84</v>
      </c>
      <c r="N67" s="17" t="s">
        <v>117</v>
      </c>
      <c r="Q67" s="1" t="str">
        <f>_xlfn.DISPIMG("ID_9F77A9B920154886A4232B997220124F",1)</f>
        <v>=DISPIMG("ID_9F77A9B920154886A4232B997220124F",1)</v>
      </c>
      <c r="T67" s="1" t="s">
        <v>86</v>
      </c>
      <c r="U67" s="1" t="s">
        <v>86</v>
      </c>
    </row>
    <row r="68" s="1" customFormat="1" ht="54.65" spans="1:21">
      <c r="A68" s="12" t="s">
        <v>113</v>
      </c>
      <c r="B68" s="13">
        <v>11</v>
      </c>
      <c r="C68" s="22">
        <v>51.5</v>
      </c>
      <c r="D68" s="22">
        <v>45</v>
      </c>
      <c r="E68" s="22">
        <v>56.5</v>
      </c>
      <c r="F68" s="15" t="e">
        <v>#N/A</v>
      </c>
      <c r="G68" s="15" t="e">
        <v>#N/A</v>
      </c>
      <c r="H68" s="16" t="e">
        <v>#N/A</v>
      </c>
      <c r="I68" s="17">
        <v>1</v>
      </c>
      <c r="J68" s="15" t="e">
        <v>#N/A</v>
      </c>
      <c r="K68" s="15" t="e">
        <v>#N/A</v>
      </c>
      <c r="L68" s="15" t="e">
        <v>#N/A</v>
      </c>
      <c r="M68" s="15" t="s">
        <v>84</v>
      </c>
      <c r="N68" s="17" t="s">
        <v>118</v>
      </c>
      <c r="Q68" s="1" t="str">
        <f>_xlfn.DISPIMG("ID_FC6E94C90A5F43239E0F1A3297AB9795",1)</f>
        <v>=DISPIMG("ID_FC6E94C90A5F43239E0F1A3297AB9795",1)</v>
      </c>
      <c r="T68" s="1" t="s">
        <v>86</v>
      </c>
      <c r="U68" s="1" t="s">
        <v>86</v>
      </c>
    </row>
    <row r="69" s="1" customFormat="1" ht="87.3" spans="1:21">
      <c r="A69" s="12" t="s">
        <v>119</v>
      </c>
      <c r="B69" s="13">
        <v>14</v>
      </c>
      <c r="C69" s="19">
        <v>58.5</v>
      </c>
      <c r="D69" s="19">
        <v>33.8</v>
      </c>
      <c r="E69" s="19">
        <v>53.3</v>
      </c>
      <c r="F69" s="15" t="s">
        <v>93</v>
      </c>
      <c r="G69" s="15" t="s">
        <v>94</v>
      </c>
      <c r="H69" s="16">
        <v>32</v>
      </c>
      <c r="I69" s="17">
        <v>4</v>
      </c>
      <c r="J69" s="15" t="s">
        <v>95</v>
      </c>
      <c r="K69" s="20">
        <v>6104490000</v>
      </c>
      <c r="L69" s="15" t="s">
        <v>96</v>
      </c>
      <c r="M69" s="15" t="s">
        <v>84</v>
      </c>
      <c r="N69" s="17" t="s">
        <v>120</v>
      </c>
      <c r="Q69" s="1" t="str">
        <f t="shared" ref="Q69:Q73" si="8">_xlfn.DISPIMG("ID_C9A08AA3806A468E92CB6E49A229ADDA",1)</f>
        <v>=DISPIMG("ID_C9A08AA3806A468E92CB6E49A229ADDA",1)</v>
      </c>
      <c r="T69" s="1" t="s">
        <v>86</v>
      </c>
      <c r="U69" s="1" t="s">
        <v>86</v>
      </c>
    </row>
    <row r="70" s="1" customFormat="1" ht="87.3" spans="1:21">
      <c r="A70" s="12" t="s">
        <v>119</v>
      </c>
      <c r="B70" s="13">
        <v>14</v>
      </c>
      <c r="C70" s="19">
        <v>58.5</v>
      </c>
      <c r="D70" s="19">
        <v>33.8</v>
      </c>
      <c r="E70" s="19">
        <v>53.3</v>
      </c>
      <c r="F70" s="15" t="s">
        <v>93</v>
      </c>
      <c r="G70" s="15" t="s">
        <v>94</v>
      </c>
      <c r="H70" s="16">
        <v>32</v>
      </c>
      <c r="I70" s="17">
        <v>5</v>
      </c>
      <c r="J70" s="15" t="s">
        <v>95</v>
      </c>
      <c r="K70" s="20">
        <v>6104490000</v>
      </c>
      <c r="L70" s="15" t="s">
        <v>96</v>
      </c>
      <c r="M70" s="15" t="s">
        <v>84</v>
      </c>
      <c r="N70" s="17" t="s">
        <v>120</v>
      </c>
      <c r="Q70" s="1" t="str">
        <f t="shared" si="8"/>
        <v>=DISPIMG("ID_C9A08AA3806A468E92CB6E49A229ADDA",1)</v>
      </c>
      <c r="T70" s="1" t="s">
        <v>86</v>
      </c>
      <c r="U70" s="1" t="s">
        <v>86</v>
      </c>
    </row>
    <row r="71" s="1" customFormat="1" ht="87.3" spans="1:21">
      <c r="A71" s="12" t="s">
        <v>119</v>
      </c>
      <c r="B71" s="13">
        <v>14</v>
      </c>
      <c r="C71" s="19">
        <v>58.5</v>
      </c>
      <c r="D71" s="19">
        <v>33.8</v>
      </c>
      <c r="E71" s="19">
        <v>53.3</v>
      </c>
      <c r="F71" s="15" t="s">
        <v>93</v>
      </c>
      <c r="G71" s="15" t="s">
        <v>94</v>
      </c>
      <c r="H71" s="16">
        <v>32</v>
      </c>
      <c r="I71" s="17">
        <v>5</v>
      </c>
      <c r="J71" s="15" t="s">
        <v>95</v>
      </c>
      <c r="K71" s="20">
        <v>6104490000</v>
      </c>
      <c r="L71" s="15" t="s">
        <v>96</v>
      </c>
      <c r="M71" s="15" t="s">
        <v>84</v>
      </c>
      <c r="N71" s="17" t="s">
        <v>120</v>
      </c>
      <c r="Q71" s="1" t="str">
        <f t="shared" si="8"/>
        <v>=DISPIMG("ID_C9A08AA3806A468E92CB6E49A229ADDA",1)</v>
      </c>
      <c r="T71" s="1" t="s">
        <v>86</v>
      </c>
      <c r="U71" s="1" t="s">
        <v>86</v>
      </c>
    </row>
    <row r="72" s="1" customFormat="1" ht="87.3" spans="1:21">
      <c r="A72" s="12" t="s">
        <v>119</v>
      </c>
      <c r="B72" s="13">
        <v>14</v>
      </c>
      <c r="C72" s="19">
        <v>58.5</v>
      </c>
      <c r="D72" s="19">
        <v>33.8</v>
      </c>
      <c r="E72" s="19">
        <v>53.3</v>
      </c>
      <c r="F72" s="15" t="s">
        <v>93</v>
      </c>
      <c r="G72" s="15" t="s">
        <v>94</v>
      </c>
      <c r="H72" s="16">
        <v>32</v>
      </c>
      <c r="I72" s="17">
        <v>6</v>
      </c>
      <c r="J72" s="15" t="s">
        <v>95</v>
      </c>
      <c r="K72" s="20">
        <v>6104490000</v>
      </c>
      <c r="L72" s="15" t="s">
        <v>96</v>
      </c>
      <c r="M72" s="15" t="s">
        <v>84</v>
      </c>
      <c r="N72" s="17" t="s">
        <v>120</v>
      </c>
      <c r="Q72" s="1" t="str">
        <f t="shared" si="8"/>
        <v>=DISPIMG("ID_C9A08AA3806A468E92CB6E49A229ADDA",1)</v>
      </c>
      <c r="T72" s="1" t="s">
        <v>86</v>
      </c>
      <c r="U72" s="1" t="s">
        <v>86</v>
      </c>
    </row>
    <row r="73" s="1" customFormat="1" ht="87.3" spans="1:21">
      <c r="A73" s="12" t="s">
        <v>119</v>
      </c>
      <c r="B73" s="13">
        <v>14</v>
      </c>
      <c r="C73" s="19">
        <v>58.5</v>
      </c>
      <c r="D73" s="19">
        <v>33.8</v>
      </c>
      <c r="E73" s="19">
        <v>53.3</v>
      </c>
      <c r="F73" s="15" t="s">
        <v>93</v>
      </c>
      <c r="G73" s="15" t="s">
        <v>94</v>
      </c>
      <c r="H73" s="16">
        <v>32</v>
      </c>
      <c r="I73" s="17">
        <v>6</v>
      </c>
      <c r="J73" s="15" t="s">
        <v>95</v>
      </c>
      <c r="K73" s="20">
        <v>6104490000</v>
      </c>
      <c r="L73" s="15" t="s">
        <v>96</v>
      </c>
      <c r="M73" s="15" t="s">
        <v>84</v>
      </c>
      <c r="N73" s="17" t="s">
        <v>120</v>
      </c>
      <c r="Q73" s="1" t="str">
        <f t="shared" si="8"/>
        <v>=DISPIMG("ID_C9A08AA3806A468E92CB6E49A229ADDA",1)</v>
      </c>
      <c r="T73" s="1" t="s">
        <v>86</v>
      </c>
      <c r="U73" s="1" t="s">
        <v>86</v>
      </c>
    </row>
    <row r="74" s="1" customFormat="1" ht="42.65" spans="1:21">
      <c r="A74" s="12" t="s">
        <v>121</v>
      </c>
      <c r="B74" s="13">
        <v>12.5</v>
      </c>
      <c r="C74" s="19">
        <v>58.5</v>
      </c>
      <c r="D74" s="19">
        <v>33.8</v>
      </c>
      <c r="E74" s="19">
        <v>53.3</v>
      </c>
      <c r="F74" s="15" t="s">
        <v>114</v>
      </c>
      <c r="G74" s="15" t="s">
        <v>115</v>
      </c>
      <c r="H74" s="16">
        <v>32</v>
      </c>
      <c r="I74" s="17">
        <v>14</v>
      </c>
      <c r="J74" s="15" t="s">
        <v>116</v>
      </c>
      <c r="K74" s="15">
        <v>4202220000</v>
      </c>
      <c r="L74" s="15" t="s">
        <v>110</v>
      </c>
      <c r="M74" s="15" t="s">
        <v>84</v>
      </c>
      <c r="N74" s="17" t="s">
        <v>122</v>
      </c>
      <c r="Q74" s="1" t="str">
        <f>_xlfn.DISPIMG("ID_64BD7794553B4FA6886EDD900741F8AC",1)</f>
        <v>=DISPIMG("ID_64BD7794553B4FA6886EDD900741F8AC",1)</v>
      </c>
      <c r="T74" s="1" t="s">
        <v>86</v>
      </c>
      <c r="U74" s="1" t="s">
        <v>86</v>
      </c>
    </row>
    <row r="75" s="1" customFormat="1" ht="45.4" spans="1:21">
      <c r="A75" s="12" t="s">
        <v>121</v>
      </c>
      <c r="B75" s="13">
        <v>12.5</v>
      </c>
      <c r="C75" s="19">
        <v>58.5</v>
      </c>
      <c r="D75" s="19">
        <v>33.8</v>
      </c>
      <c r="E75" s="19">
        <v>53.3</v>
      </c>
      <c r="F75" s="15" t="s">
        <v>123</v>
      </c>
      <c r="G75" s="15" t="s">
        <v>115</v>
      </c>
      <c r="H75" s="16">
        <v>25.5714285714286</v>
      </c>
      <c r="I75" s="17">
        <v>1</v>
      </c>
      <c r="J75" s="15" t="s">
        <v>124</v>
      </c>
      <c r="K75" s="20">
        <v>4202220000</v>
      </c>
      <c r="L75" s="15" t="s">
        <v>110</v>
      </c>
      <c r="M75" s="15" t="s">
        <v>84</v>
      </c>
      <c r="N75" s="17" t="s">
        <v>125</v>
      </c>
      <c r="Q75" s="1" t="str">
        <f>_xlfn.DISPIMG("ID_635D531F4A1944F7A950C6BD24AD9761",1)</f>
        <v>=DISPIMG("ID_635D531F4A1944F7A950C6BD24AD9761",1)</v>
      </c>
      <c r="T75" s="1" t="s">
        <v>86</v>
      </c>
      <c r="U75" s="1" t="s">
        <v>86</v>
      </c>
    </row>
  </sheetData>
  <mergeCells count="49">
    <mergeCell ref="B1:D1"/>
    <mergeCell ref="F1:H1"/>
    <mergeCell ref="J1:L1"/>
    <mergeCell ref="B2:D2"/>
    <mergeCell ref="F2:H2"/>
    <mergeCell ref="J2:L2"/>
    <mergeCell ref="B3:D3"/>
    <mergeCell ref="F3:H3"/>
    <mergeCell ref="J3:L3"/>
    <mergeCell ref="B4:D4"/>
    <mergeCell ref="F4:H4"/>
    <mergeCell ref="J4:L4"/>
    <mergeCell ref="B5:D5"/>
    <mergeCell ref="F5:H5"/>
    <mergeCell ref="J5:L5"/>
    <mergeCell ref="B6:D6"/>
    <mergeCell ref="F6:H6"/>
    <mergeCell ref="J6:L6"/>
    <mergeCell ref="B7:D7"/>
    <mergeCell ref="F7:H7"/>
    <mergeCell ref="J7:L7"/>
    <mergeCell ref="B8:D8"/>
    <mergeCell ref="F8:H8"/>
    <mergeCell ref="J8:L8"/>
    <mergeCell ref="B9:D9"/>
    <mergeCell ref="F9:H9"/>
    <mergeCell ref="J9:L9"/>
    <mergeCell ref="F10:H10"/>
    <mergeCell ref="B11:D11"/>
    <mergeCell ref="F11:H11"/>
    <mergeCell ref="J11:L11"/>
    <mergeCell ref="B12:D12"/>
    <mergeCell ref="F12:H12"/>
    <mergeCell ref="J12:L12"/>
    <mergeCell ref="B13:D13"/>
    <mergeCell ref="F13:H13"/>
    <mergeCell ref="J13:L13"/>
    <mergeCell ref="B14:D14"/>
    <mergeCell ref="F14:H14"/>
    <mergeCell ref="J14:L14"/>
    <mergeCell ref="B15:D15"/>
    <mergeCell ref="F15:H15"/>
    <mergeCell ref="J15:L15"/>
    <mergeCell ref="B16:D16"/>
    <mergeCell ref="F16:H16"/>
    <mergeCell ref="J16:L16"/>
    <mergeCell ref="B17:D17"/>
    <mergeCell ref="F17:H17"/>
    <mergeCell ref="J17:L17"/>
  </mergeCells>
  <dataValidations count="3">
    <dataValidation type="list" allowBlank="1" showInputMessage="1" showErrorMessage="1" sqref="B2:D2">
      <formula1>"美国空运快线,美国空运经济线,美国空运敏感线,欧盟海运包税,欧洲空运包税渠道,美森快船限时达"</formula1>
    </dataValidation>
    <dataValidation type="list" allowBlank="1" showInputMessage="1" showErrorMessage="1" sqref="F6:H6">
      <formula1>"买单报关,报关退税"</formula1>
    </dataValidation>
    <dataValidation type="list" allowBlank="1" showInputMessage="1" showErrorMessage="1" sqref="F15:H15 F1:H5">
      <formula1>"是,否"</formula1>
    </dataValidation>
  </dataValidations>
  <pageMargins left="0.75" right="0.75" top="1" bottom="1" header="0.5" footer="0.5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JW PEI</dc:creator>
  <cp:lastModifiedBy>戴玉露</cp:lastModifiedBy>
  <dcterms:created xsi:type="dcterms:W3CDTF">2026-07-23T02:53:58Z</dcterms:created>
  <dcterms:modified xsi:type="dcterms:W3CDTF">2026-07-23T02:54:40Z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B19F0C8C43F44445A9D885B400FABF14_11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