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fpredubr-my.sharepoint.com/personal/alerario_utfpr_edu_br/Documents/SyncOneDrive/2020/disciplinas/AvaliacaoProcesso/"/>
    </mc:Choice>
  </mc:AlternateContent>
  <xr:revisionPtr revIDLastSave="56" documentId="8_{ECC723A5-7821-B54A-8FEE-A89E1C43E9A4}" xr6:coauthVersionLast="45" xr6:coauthVersionMax="45" xr10:uidLastSave="{59EE3596-7533-9045-872B-5F053D487015}"/>
  <bookViews>
    <workbookView xWindow="3480" yWindow="720" windowWidth="28040" windowHeight="17560" xr2:uid="{A21EA516-050C-F247-AA37-4A50AECE229E}"/>
  </bookViews>
  <sheets>
    <sheet name="Matriz de Viabilidade" sheetId="1" r:id="rId1"/>
    <sheet name="Pareto" sheetId="2" r:id="rId2"/>
  </sheets>
  <definedNames>
    <definedName name="_xlchart.v1.0" hidden="1">Pareto!$B$3:$B$9</definedName>
    <definedName name="_xlchart.v1.1" hidden="1">Pareto!$C$2</definedName>
    <definedName name="_xlchart.v1.2" hidden="1">Pareto!$C$3:$C$9</definedName>
    <definedName name="_xlchart.v1.3" hidden="1">Pareto!$D$2</definedName>
    <definedName name="_xlchart.v1.4" hidden="1">Pareto!$D$3:$D$9</definedName>
    <definedName name="_xlchart.v1.5" hidden="1">Pareto!$E$2</definedName>
    <definedName name="_xlchart.v1.6" hidden="1">Pareto!$E$3:$E$9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E4" i="2" s="1"/>
  <c r="D3" i="2"/>
  <c r="D4" i="2" s="1"/>
  <c r="D5" i="2" s="1"/>
  <c r="D6" i="2" s="1"/>
  <c r="D7" i="2" s="1"/>
  <c r="D8" i="2" s="1"/>
  <c r="D9" i="2" s="1"/>
  <c r="E3" i="2" l="1"/>
  <c r="E7" i="2"/>
  <c r="D10" i="2"/>
  <c r="E6" i="2"/>
  <c r="E9" i="2"/>
  <c r="E5" i="2"/>
  <c r="E8" i="2"/>
  <c r="F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3" i="1"/>
  <c r="E10" i="2" l="1"/>
  <c r="F18" i="1"/>
  <c r="F19" i="1" s="1"/>
  <c r="A19" i="1" s="1"/>
</calcChain>
</file>

<file path=xl/sharedStrings.xml><?xml version="1.0" encoding="utf-8"?>
<sst xmlns="http://schemas.openxmlformats.org/spreadsheetml/2006/main" count="39" uniqueCount="36">
  <si>
    <t>Descrição</t>
  </si>
  <si>
    <t>ID</t>
  </si>
  <si>
    <t xml:space="preserve">Redesenho do projeto </t>
  </si>
  <si>
    <t>Impacto no cliente</t>
  </si>
  <si>
    <r>
      <t>E</t>
    </r>
    <r>
      <rPr>
        <sz val="11"/>
        <color rgb="FF000000"/>
        <rFont val="Calibri"/>
        <family val="2"/>
        <scheme val="minor"/>
      </rPr>
      <t>stabilidade do processo</t>
    </r>
  </si>
  <si>
    <t>Definição do defeito</t>
  </si>
  <si>
    <t>Disponibilidade de dados</t>
  </si>
  <si>
    <t>Benefícios</t>
  </si>
  <si>
    <t>Patrocínio do projeto</t>
  </si>
  <si>
    <t>Probabilidade de implementação</t>
  </si>
  <si>
    <t>O investimento na solução</t>
  </si>
  <si>
    <t>Disponibilidade da equipe</t>
  </si>
  <si>
    <t>Controlabilidade das entradas</t>
  </si>
  <si>
    <t>Total</t>
  </si>
  <si>
    <t>Recomendação</t>
  </si>
  <si>
    <t>Peso (praticantes )</t>
  </si>
  <si>
    <t>IR/3</t>
  </si>
  <si>
    <t>Pontuação total</t>
  </si>
  <si>
    <t>Resultado Final (total/15)</t>
  </si>
  <si>
    <t>Impacto na   cadeia de valor</t>
  </si>
  <si>
    <t>Importancia Relativa (IR)</t>
  </si>
  <si>
    <t>Matriz de viabilidade do projeto (Matriz Tej Mariyapa) - Projeto para melhoria do processo</t>
  </si>
  <si>
    <t>Gráfico de Pareto</t>
  </si>
  <si>
    <t>Problema</t>
  </si>
  <si>
    <t>Reclamações dos usuários</t>
  </si>
  <si>
    <t>Bugs na geração de relatórios</t>
  </si>
  <si>
    <t>Erros de integração com IR</t>
  </si>
  <si>
    <t>Problema 1</t>
  </si>
  <si>
    <t>P1</t>
  </si>
  <si>
    <t>Quantidade</t>
  </si>
  <si>
    <t>Acumulado</t>
  </si>
  <si>
    <t>% acumulado</t>
  </si>
  <si>
    <t>Totais</t>
  </si>
  <si>
    <t>Clareza da solução (Sim-&gt;!DEMAIC)</t>
  </si>
  <si>
    <t>Alinhamento do projeto (Sim-&gt;DEMAIC)</t>
  </si>
  <si>
    <t>Cronograma do projeto ( &lt;6 meses -&gt;DEMAIC)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</si>
</sst>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+mj-lt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164" fontId="0" fillId="0" borderId="1" xfId="0" applyNumberFormat="1" applyBorder="1"/>
    <xf numFmtId="9" fontId="0" fillId="0" borderId="0" xfId="1" applyFont="1"/>
    <xf numFmtId="0" fontId="0" fillId="4" borderId="0" xfId="0" applyFill="1"/>
    <xf numFmtId="164" fontId="0" fillId="4" borderId="0" xfId="0" applyNumberFormat="1" applyFill="1"/>
    <xf numFmtId="0" fontId="2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right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Exemplo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Exemplo</a:t>
          </a:r>
        </a:p>
      </cx:txPr>
    </cx:title>
    <cx:plotArea>
      <cx:plotAreaRegion>
        <cx:series layoutId="clusteredColumn" uniqueId="{9BD5DEAA-CA63-B540-822C-09EABADAB23C}" formatIdx="0">
          <cx:tx>
            <cx:txData>
              <cx:f>_xlchart.v1.1</cx:f>
              <cx:v>Quantidade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0896B1E-9248-5144-8677-D62803B068CB}" formatIdx="1">
          <cx:axisId val="2"/>
        </cx:series>
        <cx:series layoutId="clusteredColumn" hidden="1" uniqueId="{4DD4DDBA-31E7-754D-95E2-9F0EBA357077}" formatIdx="2">
          <cx:tx>
            <cx:txData>
              <cx:f>_xlchart.v1.3</cx:f>
              <cx:v>Acumulado</cx:v>
            </cx:txData>
          </cx:tx>
          <cx:dataId val="1"/>
          <cx:layoutPr>
            <cx:aggregation/>
          </cx:layoutPr>
          <cx:axisId val="1"/>
        </cx:series>
        <cx:series layoutId="paretoLine" ownerIdx="2" uniqueId="{39DB1414-C6EA-2545-A6CA-6FDD7A7F6A78}" formatIdx="3">
          <cx:axisId val="2"/>
        </cx:series>
        <cx:series layoutId="clusteredColumn" hidden="1" uniqueId="{5A6016D6-34C5-5449-90A5-ECFD9CD3E49C}" formatIdx="4">
          <cx:tx>
            <cx:txData>
              <cx:f>_xlchart.v1.5</cx:f>
              <cx:v>% acumulado</cx:v>
            </cx:txData>
          </cx:tx>
          <cx:dataId val="2"/>
          <cx:layoutPr>
            <cx:aggregation/>
          </cx:layoutPr>
          <cx:axisId val="1"/>
        </cx:series>
        <cx:series layoutId="paretoLine" ownerIdx="4" uniqueId="{96053712-0480-DF4D-A480-91B6B292C7DE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239810</xdr:colOff>
      <xdr:row>10</xdr:row>
      <xdr:rowOff>203483</xdr:rowOff>
    </xdr:from>
    <xdr:to>
      <xdr:col>4</xdr:col>
      <xdr:colOff>732201</xdr:colOff>
      <xdr:row>21</xdr:row>
      <xdr:rowOff>35475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BF98079-37EA-B049-AE8B-909C23F099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810" y="2235483"/>
              <a:ext cx="4569091" cy="20671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21E0-3374-7F4F-B479-211F23F56934}">
  <dimension ref="A1:H19"/>
  <sheetViews>
    <sheetView tabSelected="1" zoomScale="198" zoomScaleNormal="198" workbookViewId="0">
      <selection sqref="A1:F1"/>
    </sheetView>
  </sheetViews>
  <sheetFormatPr baseColWidth="10" defaultRowHeight="16"/>
  <cols>
    <col min="1" max="1" width="3.1640625" bestFit="1" customWidth="1"/>
    <col min="2" max="2" width="36.83203125" bestFit="1" customWidth="1"/>
    <col min="3" max="3" width="21.5" bestFit="1" customWidth="1"/>
    <col min="4" max="4" width="16.6640625" bestFit="1" customWidth="1"/>
    <col min="5" max="5" width="8.6640625" bestFit="1" customWidth="1"/>
    <col min="6" max="6" width="5.33203125" style="3" bestFit="1" customWidth="1"/>
  </cols>
  <sheetData>
    <row r="1" spans="1:8">
      <c r="A1" s="14" t="s">
        <v>21</v>
      </c>
      <c r="B1" s="14"/>
      <c r="C1" s="14"/>
      <c r="D1" s="14"/>
      <c r="E1" s="14"/>
      <c r="F1" s="14"/>
      <c r="G1" s="2"/>
      <c r="H1" s="2"/>
    </row>
    <row r="2" spans="1:8">
      <c r="A2" s="4" t="s">
        <v>1</v>
      </c>
      <c r="B2" s="4" t="s">
        <v>0</v>
      </c>
      <c r="C2" s="5" t="s">
        <v>20</v>
      </c>
      <c r="D2" s="5" t="s">
        <v>15</v>
      </c>
      <c r="E2" s="5" t="s">
        <v>16</v>
      </c>
      <c r="F2" s="6" t="s">
        <v>13</v>
      </c>
      <c r="G2" s="1"/>
      <c r="H2" s="1"/>
    </row>
    <row r="3" spans="1:8">
      <c r="A3" s="4">
        <v>1</v>
      </c>
      <c r="B3" s="7" t="s">
        <v>3</v>
      </c>
      <c r="C3" s="5">
        <v>4</v>
      </c>
      <c r="D3" s="5">
        <v>3</v>
      </c>
      <c r="E3" s="6">
        <f>C3/3</f>
        <v>1.3333333333333333</v>
      </c>
      <c r="F3" s="6">
        <f>E3*D3</f>
        <v>4</v>
      </c>
      <c r="G3" s="1"/>
      <c r="H3" s="1"/>
    </row>
    <row r="4" spans="1:8">
      <c r="A4" s="4">
        <v>2</v>
      </c>
      <c r="B4" s="8" t="s">
        <v>4</v>
      </c>
      <c r="C4" s="5">
        <v>1</v>
      </c>
      <c r="D4" s="5">
        <v>4</v>
      </c>
      <c r="E4" s="6">
        <f t="shared" ref="E4:E17" si="0">C4/3</f>
        <v>0.33333333333333331</v>
      </c>
      <c r="F4" s="6">
        <f t="shared" ref="F4:F17" si="1">E4*D4</f>
        <v>1.3333333333333333</v>
      </c>
      <c r="G4" s="1"/>
      <c r="H4" s="1"/>
    </row>
    <row r="5" spans="1:8">
      <c r="A5" s="4">
        <v>3</v>
      </c>
      <c r="B5" s="7" t="s">
        <v>5</v>
      </c>
      <c r="C5" s="5">
        <v>1</v>
      </c>
      <c r="D5" s="5">
        <v>1</v>
      </c>
      <c r="E5" s="6">
        <f t="shared" si="0"/>
        <v>0.33333333333333331</v>
      </c>
      <c r="F5" s="6">
        <f t="shared" si="1"/>
        <v>0.33333333333333331</v>
      </c>
      <c r="G5" s="1"/>
      <c r="H5" s="1"/>
    </row>
    <row r="6" spans="1:8">
      <c r="A6" s="4">
        <v>4</v>
      </c>
      <c r="B6" s="7" t="s">
        <v>6</v>
      </c>
      <c r="C6" s="5">
        <v>2</v>
      </c>
      <c r="D6" s="5">
        <v>4</v>
      </c>
      <c r="E6" s="6">
        <f t="shared" si="0"/>
        <v>0.66666666666666663</v>
      </c>
      <c r="F6" s="6">
        <f t="shared" si="1"/>
        <v>2.6666666666666665</v>
      </c>
      <c r="G6" s="1"/>
      <c r="H6" s="1"/>
    </row>
    <row r="7" spans="1:8">
      <c r="A7" s="4">
        <v>5</v>
      </c>
      <c r="B7" s="7" t="s">
        <v>33</v>
      </c>
      <c r="C7" s="5">
        <v>1</v>
      </c>
      <c r="D7" s="5">
        <v>2</v>
      </c>
      <c r="E7" s="6">
        <f t="shared" si="0"/>
        <v>0.33333333333333331</v>
      </c>
      <c r="F7" s="6">
        <f t="shared" si="1"/>
        <v>0.66666666666666663</v>
      </c>
      <c r="G7" s="1"/>
      <c r="H7" s="1"/>
    </row>
    <row r="8" spans="1:8">
      <c r="A8" s="4">
        <v>6</v>
      </c>
      <c r="B8" s="7" t="s">
        <v>7</v>
      </c>
      <c r="C8" s="5">
        <v>2</v>
      </c>
      <c r="D8" s="5">
        <v>4</v>
      </c>
      <c r="E8" s="6">
        <f t="shared" si="0"/>
        <v>0.66666666666666663</v>
      </c>
      <c r="F8" s="6">
        <f t="shared" si="1"/>
        <v>2.6666666666666665</v>
      </c>
      <c r="G8" s="1"/>
      <c r="H8" s="1"/>
    </row>
    <row r="9" spans="1:8">
      <c r="A9" s="4">
        <v>7</v>
      </c>
      <c r="B9" s="7" t="s">
        <v>19</v>
      </c>
      <c r="C9" s="5">
        <v>1</v>
      </c>
      <c r="D9" s="5">
        <v>5</v>
      </c>
      <c r="E9" s="6">
        <f t="shared" si="0"/>
        <v>0.33333333333333331</v>
      </c>
      <c r="F9" s="6">
        <f t="shared" si="1"/>
        <v>1.6666666666666665</v>
      </c>
      <c r="G9" s="1"/>
      <c r="H9" s="1"/>
    </row>
    <row r="10" spans="1:8">
      <c r="A10" s="4">
        <v>8</v>
      </c>
      <c r="B10" s="7" t="s">
        <v>8</v>
      </c>
      <c r="C10" s="5">
        <v>4</v>
      </c>
      <c r="D10" s="5">
        <v>5</v>
      </c>
      <c r="E10" s="6">
        <f t="shared" si="0"/>
        <v>1.3333333333333333</v>
      </c>
      <c r="F10" s="6">
        <f t="shared" si="1"/>
        <v>6.6666666666666661</v>
      </c>
      <c r="G10" s="1"/>
      <c r="H10" s="1"/>
    </row>
    <row r="11" spans="1:8">
      <c r="A11" s="4">
        <v>9</v>
      </c>
      <c r="B11" s="7" t="s">
        <v>34</v>
      </c>
      <c r="C11" s="5">
        <v>5</v>
      </c>
      <c r="D11" s="5">
        <v>4</v>
      </c>
      <c r="E11" s="6">
        <f t="shared" si="0"/>
        <v>1.6666666666666667</v>
      </c>
      <c r="F11" s="6">
        <f t="shared" si="1"/>
        <v>6.666666666666667</v>
      </c>
      <c r="G11" s="1"/>
      <c r="H11" s="1"/>
    </row>
    <row r="12" spans="1:8">
      <c r="A12" s="4">
        <v>10</v>
      </c>
      <c r="B12" s="7" t="s">
        <v>35</v>
      </c>
      <c r="C12" s="5">
        <v>5</v>
      </c>
      <c r="D12" s="5">
        <v>3</v>
      </c>
      <c r="E12" s="6">
        <f t="shared" si="0"/>
        <v>1.6666666666666667</v>
      </c>
      <c r="F12" s="6">
        <f t="shared" si="1"/>
        <v>5</v>
      </c>
      <c r="G12" s="1"/>
      <c r="H12" s="1"/>
    </row>
    <row r="13" spans="1:8">
      <c r="A13" s="4">
        <v>11</v>
      </c>
      <c r="B13" s="7" t="s">
        <v>9</v>
      </c>
      <c r="C13" s="5">
        <v>5</v>
      </c>
      <c r="D13" s="5">
        <v>3</v>
      </c>
      <c r="E13" s="6">
        <f t="shared" si="0"/>
        <v>1.6666666666666667</v>
      </c>
      <c r="F13" s="6">
        <f t="shared" si="1"/>
        <v>5</v>
      </c>
      <c r="G13" s="1"/>
      <c r="H13" s="1"/>
    </row>
    <row r="14" spans="1:8">
      <c r="A14" s="4">
        <v>12</v>
      </c>
      <c r="B14" s="7" t="s">
        <v>10</v>
      </c>
      <c r="C14" s="5">
        <v>5</v>
      </c>
      <c r="D14" s="5">
        <v>4</v>
      </c>
      <c r="E14" s="6">
        <f t="shared" si="0"/>
        <v>1.6666666666666667</v>
      </c>
      <c r="F14" s="6">
        <f t="shared" si="1"/>
        <v>6.666666666666667</v>
      </c>
      <c r="G14" s="1"/>
      <c r="H14" s="1"/>
    </row>
    <row r="15" spans="1:8">
      <c r="A15" s="4">
        <v>13</v>
      </c>
      <c r="B15" s="7" t="s">
        <v>11</v>
      </c>
      <c r="C15" s="5">
        <v>5</v>
      </c>
      <c r="D15" s="5">
        <v>2</v>
      </c>
      <c r="E15" s="6">
        <f t="shared" si="0"/>
        <v>1.6666666666666667</v>
      </c>
      <c r="F15" s="6">
        <f t="shared" si="1"/>
        <v>3.3333333333333335</v>
      </c>
      <c r="G15" s="1"/>
      <c r="H15" s="1"/>
    </row>
    <row r="16" spans="1:8">
      <c r="A16" s="4">
        <v>14</v>
      </c>
      <c r="B16" s="7" t="s">
        <v>12</v>
      </c>
      <c r="C16" s="5">
        <v>3</v>
      </c>
      <c r="D16" s="5">
        <v>1</v>
      </c>
      <c r="E16" s="6">
        <f t="shared" si="0"/>
        <v>1</v>
      </c>
      <c r="F16" s="6">
        <f t="shared" si="1"/>
        <v>1</v>
      </c>
      <c r="G16" s="1"/>
      <c r="H16" s="1"/>
    </row>
    <row r="17" spans="1:8">
      <c r="A17" s="4">
        <v>15</v>
      </c>
      <c r="B17" s="9" t="s">
        <v>2</v>
      </c>
      <c r="C17" s="5">
        <v>1</v>
      </c>
      <c r="D17" s="5">
        <v>1</v>
      </c>
      <c r="E17" s="6">
        <f t="shared" si="0"/>
        <v>0.33333333333333331</v>
      </c>
      <c r="F17" s="6">
        <f t="shared" si="1"/>
        <v>0.33333333333333331</v>
      </c>
      <c r="G17" s="1"/>
      <c r="H17" s="1"/>
    </row>
    <row r="18" spans="1:8" ht="19">
      <c r="A18" s="16" t="s">
        <v>14</v>
      </c>
      <c r="B18" s="16"/>
      <c r="C18" s="16"/>
      <c r="D18" s="17" t="s">
        <v>17</v>
      </c>
      <c r="E18" s="17"/>
      <c r="F18" s="10">
        <f>SUM(F3:F17)</f>
        <v>48</v>
      </c>
    </row>
    <row r="19" spans="1:8">
      <c r="A19" s="15" t="str">
        <f>IF(F19&lt;2,"Projeto de melhoria inviável",IF(F19&lt;3,"Possível Melhoria","Melhoria recomendada e viável"))</f>
        <v>Melhoria recomendada e viável</v>
      </c>
      <c r="B19" s="15"/>
      <c r="C19" s="15"/>
      <c r="D19" s="17" t="s">
        <v>18</v>
      </c>
      <c r="E19" s="17"/>
      <c r="F19" s="10">
        <f>F18/15</f>
        <v>3.2</v>
      </c>
    </row>
  </sheetData>
  <mergeCells count="5">
    <mergeCell ref="A1:F1"/>
    <mergeCell ref="A19:C19"/>
    <mergeCell ref="A18:C18"/>
    <mergeCell ref="D18:E18"/>
    <mergeCell ref="D19:E19"/>
  </mergeCells>
  <conditionalFormatting sqref="A19:C19">
    <cfRule type="iconSet" priority="2">
      <iconSet>
        <cfvo type="percent" val="0"/>
        <cfvo type="num" val="2"/>
        <cfvo type="num" val="3" gte="0"/>
      </iconSet>
    </cfRule>
    <cfRule type="colorScale" priority="3">
      <colorScale>
        <cfvo type="min"/>
        <cfvo type="num" val="$F$19"/>
        <cfvo type="max"/>
        <color rgb="FFFF7128"/>
        <color rgb="FFFFEB84"/>
        <color rgb="FFFFEF9C"/>
      </colorScale>
    </cfRule>
  </conditionalFormatting>
  <conditionalFormatting sqref="F19">
    <cfRule type="iconSet" priority="1">
      <iconSet>
        <cfvo type="percent" val="0"/>
        <cfvo type="num" val="2"/>
        <cfvo type="num" val="3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265-3492-6643-A3DA-DF6B0C0D7790}">
  <dimension ref="A1:E10"/>
  <sheetViews>
    <sheetView zoomScale="179" zoomScaleNormal="179" workbookViewId="0">
      <selection activeCell="H13" sqref="H13"/>
    </sheetView>
  </sheetViews>
  <sheetFormatPr baseColWidth="10" defaultRowHeight="16"/>
  <cols>
    <col min="1" max="1" width="3.1640625" bestFit="1" customWidth="1"/>
    <col min="2" max="2" width="28.6640625" bestFit="1" customWidth="1"/>
    <col min="3" max="3" width="11" bestFit="1" customWidth="1"/>
    <col min="4" max="4" width="10.6640625" bestFit="1" customWidth="1"/>
    <col min="5" max="5" width="12.33203125" style="3" bestFit="1" customWidth="1"/>
  </cols>
  <sheetData>
    <row r="1" spans="1:5">
      <c r="A1" s="18" t="s">
        <v>22</v>
      </c>
      <c r="B1" s="18"/>
      <c r="C1" s="18"/>
      <c r="D1" s="18"/>
      <c r="E1" s="18"/>
    </row>
    <row r="2" spans="1:5">
      <c r="A2" t="s">
        <v>1</v>
      </c>
      <c r="B2" s="12" t="s">
        <v>23</v>
      </c>
      <c r="C2" s="12" t="s">
        <v>29</v>
      </c>
      <c r="D2" s="12" t="s">
        <v>30</v>
      </c>
      <c r="E2" s="13" t="s">
        <v>31</v>
      </c>
    </row>
    <row r="3" spans="1:5">
      <c r="A3">
        <v>1</v>
      </c>
      <c r="B3" t="s">
        <v>24</v>
      </c>
      <c r="C3">
        <v>1</v>
      </c>
      <c r="D3">
        <f>C3</f>
        <v>1</v>
      </c>
      <c r="E3" s="11">
        <f t="shared" ref="E3:E9" si="0">C3/$C$10</f>
        <v>7.6335877862595417E-3</v>
      </c>
    </row>
    <row r="4" spans="1:5">
      <c r="A4">
        <v>2</v>
      </c>
      <c r="B4" t="s">
        <v>25</v>
      </c>
      <c r="C4">
        <v>23</v>
      </c>
      <c r="D4">
        <f>D3+C4</f>
        <v>24</v>
      </c>
      <c r="E4" s="11">
        <f t="shared" si="0"/>
        <v>0.17557251908396945</v>
      </c>
    </row>
    <row r="5" spans="1:5">
      <c r="A5">
        <v>3</v>
      </c>
      <c r="B5" t="s">
        <v>26</v>
      </c>
      <c r="C5">
        <v>7</v>
      </c>
      <c r="D5">
        <f t="shared" ref="D5:D9" si="1">D4+C5</f>
        <v>31</v>
      </c>
      <c r="E5" s="11">
        <f t="shared" si="0"/>
        <v>5.3435114503816793E-2</v>
      </c>
    </row>
    <row r="6" spans="1:5">
      <c r="A6">
        <v>4</v>
      </c>
      <c r="B6" t="s">
        <v>27</v>
      </c>
      <c r="C6">
        <v>9</v>
      </c>
      <c r="D6">
        <f t="shared" si="1"/>
        <v>40</v>
      </c>
      <c r="E6" s="11">
        <f t="shared" si="0"/>
        <v>6.8702290076335881E-2</v>
      </c>
    </row>
    <row r="7" spans="1:5">
      <c r="A7">
        <v>5</v>
      </c>
      <c r="B7" t="s">
        <v>28</v>
      </c>
      <c r="C7">
        <v>54</v>
      </c>
      <c r="D7">
        <f t="shared" si="1"/>
        <v>94</v>
      </c>
      <c r="E7" s="11">
        <f t="shared" si="0"/>
        <v>0.41221374045801529</v>
      </c>
    </row>
    <row r="8" spans="1:5">
      <c r="A8">
        <v>6</v>
      </c>
      <c r="B8" t="s">
        <v>7</v>
      </c>
      <c r="C8">
        <v>12</v>
      </c>
      <c r="D8">
        <f t="shared" si="1"/>
        <v>106</v>
      </c>
      <c r="E8" s="11">
        <f t="shared" si="0"/>
        <v>9.1603053435114504E-2</v>
      </c>
    </row>
    <row r="9" spans="1:5">
      <c r="A9">
        <v>7</v>
      </c>
      <c r="B9" t="s">
        <v>19</v>
      </c>
      <c r="C9">
        <v>25</v>
      </c>
      <c r="D9">
        <f t="shared" si="1"/>
        <v>131</v>
      </c>
      <c r="E9" s="11">
        <f t="shared" si="0"/>
        <v>0.19083969465648856</v>
      </c>
    </row>
    <row r="10" spans="1:5">
      <c r="B10" t="s">
        <v>32</v>
      </c>
      <c r="C10">
        <f>SUM(C3:C9)</f>
        <v>131</v>
      </c>
      <c r="D10">
        <f>SUM(D3:D9)</f>
        <v>427</v>
      </c>
      <c r="E10" s="11">
        <f>SUM(E3:E9)</f>
        <v>1.0000000000000002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 Viabilidade</vt:lpstr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L'Erario</cp:lastModifiedBy>
  <dcterms:created xsi:type="dcterms:W3CDTF">2020-09-28T11:17:16Z</dcterms:created>
  <dcterms:modified xsi:type="dcterms:W3CDTF">2020-10-05T22:01:33Z</dcterms:modified>
</cp:coreProperties>
</file>