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Doutorado\Metaheuristicas\Adaline&amp;MLP\"/>
    </mc:Choice>
  </mc:AlternateContent>
  <xr:revisionPtr revIDLastSave="0" documentId="13_ncr:1_{7B347DD9-EF2B-45B1-9C84-0623AD23B38B}" xr6:coauthVersionLast="47" xr6:coauthVersionMax="47" xr10:uidLastSave="{00000000-0000-0000-0000-000000000000}"/>
  <bookViews>
    <workbookView xWindow="20370" yWindow="-2730" windowWidth="29040" windowHeight="15720" tabRatio="766" activeTab="5" xr2:uid="{C4475360-FFBF-49A3-AB7A-F1E57A43FB38}"/>
  </bookViews>
  <sheets>
    <sheet name="Exemplo1_Adalaine" sheetId="1" r:id="rId1"/>
    <sheet name="Atividade2.1" sheetId="2" r:id="rId2"/>
    <sheet name="Atividade2.1_sem_div" sheetId="5" r:id="rId3"/>
    <sheet name="Atividade1.1" sheetId="4" r:id="rId4"/>
    <sheet name="Exemplo1_MLP" sheetId="6" r:id="rId5"/>
    <sheet name="Atividade2.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7" i="7" l="1"/>
  <c r="D67" i="7"/>
  <c r="C67" i="7"/>
  <c r="E66" i="7"/>
  <c r="D66" i="7"/>
  <c r="C6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E52" i="7"/>
  <c r="D52" i="7"/>
  <c r="C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E39" i="7"/>
  <c r="D39" i="7"/>
  <c r="C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F25" i="7"/>
  <c r="F47" i="7" s="1"/>
  <c r="F26" i="7"/>
  <c r="F48" i="7" s="1"/>
  <c r="F27" i="7"/>
  <c r="F49" i="7" s="1"/>
  <c r="F28" i="7"/>
  <c r="F50" i="7" s="1"/>
  <c r="F29" i="7"/>
  <c r="F51" i="7" s="1"/>
  <c r="F30" i="7"/>
  <c r="F52" i="7" s="1"/>
  <c r="F31" i="7"/>
  <c r="F53" i="7" s="1"/>
  <c r="F32" i="7"/>
  <c r="F54" i="7" s="1"/>
  <c r="F33" i="7"/>
  <c r="F55" i="7" s="1"/>
  <c r="F34" i="7"/>
  <c r="F56" i="7" s="1"/>
  <c r="F35" i="7"/>
  <c r="F57" i="7" s="1"/>
  <c r="F36" i="7"/>
  <c r="F58" i="7" s="1"/>
  <c r="F37" i="7"/>
  <c r="F59" i="7" s="1"/>
  <c r="F38" i="7"/>
  <c r="F60" i="7" s="1"/>
  <c r="F39" i="7"/>
  <c r="F61" i="7" s="1"/>
  <c r="F40" i="7"/>
  <c r="F62" i="7" s="1"/>
  <c r="F41" i="7"/>
  <c r="F63" i="7" s="1"/>
  <c r="F42" i="7"/>
  <c r="F64" i="7" s="1"/>
  <c r="F43" i="7"/>
  <c r="F65" i="7" s="1"/>
  <c r="F44" i="7"/>
  <c r="F66" i="7" s="1"/>
  <c r="F45" i="7"/>
  <c r="F67" i="7" s="1"/>
  <c r="F24" i="7"/>
  <c r="F46" i="7" s="1"/>
  <c r="S2" i="7"/>
  <c r="V2" i="7" s="1"/>
  <c r="R2" i="7"/>
  <c r="U2" i="7" s="1"/>
  <c r="Q2" i="7"/>
  <c r="T2" i="7" s="1"/>
  <c r="AU51" i="6"/>
  <c r="AP48" i="6"/>
  <c r="AS48" i="6" s="1"/>
  <c r="AT48" i="6" s="1"/>
  <c r="AQ48" i="6"/>
  <c r="AR48" i="6"/>
  <c r="AP49" i="6"/>
  <c r="AS49" i="6" s="1"/>
  <c r="AT49" i="6" s="1"/>
  <c r="AQ49" i="6"/>
  <c r="AR49" i="6"/>
  <c r="AP50" i="6"/>
  <c r="AQ50" i="6"/>
  <c r="AR50" i="6"/>
  <c r="AS50" i="6"/>
  <c r="AT50" i="6" s="1"/>
  <c r="AP51" i="6"/>
  <c r="AS51" i="6" s="1"/>
  <c r="AT51" i="6" s="1"/>
  <c r="AQ51" i="6"/>
  <c r="AR51" i="6"/>
  <c r="AS47" i="6"/>
  <c r="AR47" i="6"/>
  <c r="AQ47" i="6"/>
  <c r="AP47" i="6"/>
  <c r="AU46" i="6"/>
  <c r="AP43" i="6"/>
  <c r="AS43" i="6" s="1"/>
  <c r="AT43" i="6" s="1"/>
  <c r="AQ43" i="6"/>
  <c r="AR43" i="6"/>
  <c r="AP44" i="6"/>
  <c r="AS44" i="6" s="1"/>
  <c r="AT44" i="6" s="1"/>
  <c r="AQ44" i="6"/>
  <c r="AR44" i="6"/>
  <c r="AP45" i="6"/>
  <c r="AS45" i="6" s="1"/>
  <c r="AT45" i="6" s="1"/>
  <c r="AQ45" i="6"/>
  <c r="AR45" i="6"/>
  <c r="AP46" i="6"/>
  <c r="AQ46" i="6"/>
  <c r="AR46" i="6"/>
  <c r="AS46" i="6"/>
  <c r="AT46" i="6" s="1"/>
  <c r="AS42" i="6"/>
  <c r="AR42" i="6"/>
  <c r="AQ42" i="6"/>
  <c r="AP42" i="6"/>
  <c r="AU41" i="6"/>
  <c r="AP38" i="6"/>
  <c r="AS38" i="6" s="1"/>
  <c r="AT38" i="6" s="1"/>
  <c r="AQ38" i="6"/>
  <c r="AR38" i="6"/>
  <c r="AP39" i="6"/>
  <c r="AS39" i="6" s="1"/>
  <c r="AT39" i="6" s="1"/>
  <c r="AQ39" i="6"/>
  <c r="AR39" i="6"/>
  <c r="AP40" i="6"/>
  <c r="AQ40" i="6"/>
  <c r="AR40" i="6"/>
  <c r="AS40" i="6"/>
  <c r="AT40" i="6" s="1"/>
  <c r="AP41" i="6"/>
  <c r="AS41" i="6" s="1"/>
  <c r="AT41" i="6" s="1"/>
  <c r="AQ41" i="6"/>
  <c r="AR41" i="6"/>
  <c r="AS37" i="6"/>
  <c r="AR37" i="6"/>
  <c r="AQ37" i="6"/>
  <c r="AP37" i="6"/>
  <c r="AU36" i="6"/>
  <c r="AP33" i="6"/>
  <c r="AS33" i="6" s="1"/>
  <c r="AT33" i="6" s="1"/>
  <c r="AQ33" i="6"/>
  <c r="AR33" i="6"/>
  <c r="AP34" i="6"/>
  <c r="AQ34" i="6"/>
  <c r="AR34" i="6"/>
  <c r="AS34" i="6"/>
  <c r="AT34" i="6" s="1"/>
  <c r="AP35" i="6"/>
  <c r="AQ35" i="6"/>
  <c r="AR35" i="6"/>
  <c r="AS35" i="6"/>
  <c r="AT35" i="6" s="1"/>
  <c r="AP36" i="6"/>
  <c r="AS36" i="6" s="1"/>
  <c r="AT36" i="6" s="1"/>
  <c r="AQ36" i="6"/>
  <c r="AR36" i="6"/>
  <c r="AS32" i="6"/>
  <c r="AR32" i="6"/>
  <c r="AQ32" i="6"/>
  <c r="AP32" i="6"/>
  <c r="AU31" i="6"/>
  <c r="AP28" i="6"/>
  <c r="AS28" i="6" s="1"/>
  <c r="AT28" i="6" s="1"/>
  <c r="AQ28" i="6"/>
  <c r="AR28" i="6"/>
  <c r="AP29" i="6"/>
  <c r="AS29" i="6" s="1"/>
  <c r="AT29" i="6" s="1"/>
  <c r="AQ29" i="6"/>
  <c r="AR29" i="6"/>
  <c r="AP30" i="6"/>
  <c r="AQ30" i="6"/>
  <c r="AR30" i="6"/>
  <c r="AS30" i="6"/>
  <c r="AT30" i="6" s="1"/>
  <c r="AP31" i="6"/>
  <c r="AS31" i="6" s="1"/>
  <c r="AT31" i="6" s="1"/>
  <c r="AQ31" i="6"/>
  <c r="AR31" i="6"/>
  <c r="AS27" i="6"/>
  <c r="AR27" i="6"/>
  <c r="AQ27" i="6"/>
  <c r="AP27" i="6"/>
  <c r="AU26" i="6"/>
  <c r="AP23" i="6"/>
  <c r="AS23" i="6" s="1"/>
  <c r="AT23" i="6" s="1"/>
  <c r="AQ23" i="6"/>
  <c r="AR23" i="6"/>
  <c r="AP24" i="6"/>
  <c r="AQ24" i="6"/>
  <c r="AR24" i="6"/>
  <c r="AS24" i="6"/>
  <c r="AT24" i="6" s="1"/>
  <c r="AP25" i="6"/>
  <c r="AQ25" i="6"/>
  <c r="AR25" i="6"/>
  <c r="AS25" i="6"/>
  <c r="AT25" i="6" s="1"/>
  <c r="AP26" i="6"/>
  <c r="AQ26" i="6"/>
  <c r="AS26" i="6" s="1"/>
  <c r="AT26" i="6" s="1"/>
  <c r="AR26" i="6"/>
  <c r="AS22" i="6"/>
  <c r="AR22" i="6"/>
  <c r="AQ22" i="6"/>
  <c r="AP22" i="6"/>
  <c r="AU21" i="6"/>
  <c r="AP18" i="6"/>
  <c r="AS18" i="6" s="1"/>
  <c r="AT18" i="6" s="1"/>
  <c r="AQ18" i="6"/>
  <c r="AR18" i="6"/>
  <c r="AP19" i="6"/>
  <c r="AQ19" i="6"/>
  <c r="AR19" i="6"/>
  <c r="AS19" i="6" s="1"/>
  <c r="AT19" i="6" s="1"/>
  <c r="AP20" i="6"/>
  <c r="AQ20" i="6"/>
  <c r="AR20" i="6"/>
  <c r="AS20" i="6"/>
  <c r="AT20" i="6" s="1"/>
  <c r="AP21" i="6"/>
  <c r="AS21" i="6" s="1"/>
  <c r="AT21" i="6" s="1"/>
  <c r="AQ21" i="6"/>
  <c r="AR21" i="6"/>
  <c r="AS17" i="6"/>
  <c r="AR17" i="6"/>
  <c r="AQ17" i="6"/>
  <c r="AP17" i="6"/>
  <c r="AU16" i="6"/>
  <c r="AP13" i="6"/>
  <c r="AQ13" i="6"/>
  <c r="AR13" i="6"/>
  <c r="AS13" i="6"/>
  <c r="AT13" i="6" s="1"/>
  <c r="AP14" i="6"/>
  <c r="AS14" i="6" s="1"/>
  <c r="AT14" i="6" s="1"/>
  <c r="AQ14" i="6"/>
  <c r="AR14" i="6"/>
  <c r="AP15" i="6"/>
  <c r="AQ15" i="6"/>
  <c r="AR15" i="6"/>
  <c r="AS15" i="6"/>
  <c r="AT15" i="6" s="1"/>
  <c r="AP16" i="6"/>
  <c r="AS16" i="6" s="1"/>
  <c r="AT16" i="6" s="1"/>
  <c r="AQ16" i="6"/>
  <c r="AR16" i="6"/>
  <c r="AS12" i="6"/>
  <c r="AR12" i="6"/>
  <c r="AQ12" i="6"/>
  <c r="AP12" i="6"/>
  <c r="G12" i="6"/>
  <c r="H12" i="6"/>
  <c r="I12" i="6"/>
  <c r="J12" i="6"/>
  <c r="K12" i="6"/>
  <c r="Q12" i="6" s="1"/>
  <c r="T12" i="6" s="1"/>
  <c r="L12" i="6"/>
  <c r="M12" i="6"/>
  <c r="N12" i="6"/>
  <c r="R12" i="6" s="1"/>
  <c r="U12" i="6" s="1"/>
  <c r="O12" i="6"/>
  <c r="P12" i="6"/>
  <c r="S12" i="6"/>
  <c r="V12" i="6"/>
  <c r="W12" i="6"/>
  <c r="X12" i="6"/>
  <c r="Y1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3" i="6"/>
  <c r="F14" i="6"/>
  <c r="F15" i="6"/>
  <c r="F16" i="6"/>
  <c r="F8" i="6"/>
  <c r="F9" i="6"/>
  <c r="F10" i="6"/>
  <c r="F11" i="6"/>
  <c r="F12" i="6"/>
  <c r="F7" i="6"/>
  <c r="G7" i="6"/>
  <c r="H7" i="6"/>
  <c r="I7" i="6"/>
  <c r="J7" i="6"/>
  <c r="K7" i="6"/>
  <c r="L7" i="6"/>
  <c r="M7" i="6"/>
  <c r="N7" i="6"/>
  <c r="R7" i="6" s="1"/>
  <c r="U7" i="6" s="1"/>
  <c r="O7" i="6"/>
  <c r="P7" i="6"/>
  <c r="Q7" i="6"/>
  <c r="T7" i="6" s="1"/>
  <c r="Z7" i="6" s="1"/>
  <c r="AA7" i="6" s="1"/>
  <c r="S7" i="6"/>
  <c r="V7" i="6"/>
  <c r="W7" i="6"/>
  <c r="X7" i="6"/>
  <c r="Y7" i="6"/>
  <c r="S2" i="6"/>
  <c r="V2" i="6" s="1"/>
  <c r="R2" i="6"/>
  <c r="U2" i="6" s="1"/>
  <c r="Q2" i="6"/>
  <c r="T2" i="6" s="1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46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24" i="2"/>
  <c r="K2" i="5"/>
  <c r="J2" i="5"/>
  <c r="L2" i="5" s="1"/>
  <c r="S3" i="1"/>
  <c r="S4" i="1"/>
  <c r="S5" i="1"/>
  <c r="S2" i="1"/>
  <c r="K2" i="2"/>
  <c r="J2" i="2"/>
  <c r="L2" i="2" s="1"/>
  <c r="R7" i="4"/>
  <c r="S7" i="4" s="1"/>
  <c r="T7" i="4" s="1"/>
  <c r="R8" i="4"/>
  <c r="S8" i="4" s="1"/>
  <c r="T8" i="4" s="1"/>
  <c r="R9" i="4"/>
  <c r="S9" i="4" s="1"/>
  <c r="T9" i="4" s="1"/>
  <c r="R6" i="4"/>
  <c r="R3" i="4"/>
  <c r="S3" i="4" s="1"/>
  <c r="T3" i="4" s="1"/>
  <c r="R4" i="4"/>
  <c r="S4" i="4" s="1"/>
  <c r="T4" i="4" s="1"/>
  <c r="R5" i="4"/>
  <c r="S5" i="4" s="1"/>
  <c r="T5" i="4" s="1"/>
  <c r="R2" i="4"/>
  <c r="H6" i="4"/>
  <c r="I6" i="4"/>
  <c r="K6" i="4" s="1"/>
  <c r="J6" i="4"/>
  <c r="L6" i="4" s="1"/>
  <c r="S6" i="4"/>
  <c r="T6" i="4" s="1"/>
  <c r="C7" i="4"/>
  <c r="D7" i="4"/>
  <c r="E7" i="4"/>
  <c r="C8" i="4"/>
  <c r="D8" i="4"/>
  <c r="E8" i="4"/>
  <c r="C9" i="4"/>
  <c r="D9" i="4"/>
  <c r="E9" i="4"/>
  <c r="E6" i="4"/>
  <c r="D6" i="4"/>
  <c r="C6" i="4"/>
  <c r="S2" i="4"/>
  <c r="T2" i="4" s="1"/>
  <c r="H4" i="4"/>
  <c r="I4" i="4"/>
  <c r="K4" i="4" s="1"/>
  <c r="M4" i="4" s="1"/>
  <c r="N4" i="4" s="1"/>
  <c r="J4" i="4"/>
  <c r="L4" i="4"/>
  <c r="L3" i="4"/>
  <c r="J3" i="4"/>
  <c r="I3" i="4"/>
  <c r="K3" i="4" s="1"/>
  <c r="H3" i="4"/>
  <c r="M3" i="4" s="1"/>
  <c r="N3" i="4" s="1"/>
  <c r="M2" i="4"/>
  <c r="N2" i="4" s="1"/>
  <c r="L2" i="4"/>
  <c r="K2" i="4"/>
  <c r="C47" i="2"/>
  <c r="D47" i="2"/>
  <c r="E47" i="2"/>
  <c r="C48" i="2"/>
  <c r="D48" i="2"/>
  <c r="E48" i="2"/>
  <c r="C49" i="2"/>
  <c r="D49" i="2"/>
  <c r="E49" i="2"/>
  <c r="C50" i="2"/>
  <c r="D50" i="2"/>
  <c r="E50" i="2"/>
  <c r="C51" i="2"/>
  <c r="D51" i="2"/>
  <c r="E51" i="2"/>
  <c r="C52" i="2"/>
  <c r="D52" i="2"/>
  <c r="E52" i="2"/>
  <c r="C53" i="2"/>
  <c r="D53" i="2"/>
  <c r="E53" i="2"/>
  <c r="C54" i="2"/>
  <c r="D54" i="2"/>
  <c r="E54" i="2"/>
  <c r="C55" i="2"/>
  <c r="D55" i="2"/>
  <c r="E55" i="2"/>
  <c r="C56" i="2"/>
  <c r="D56" i="2"/>
  <c r="E56" i="2"/>
  <c r="C57" i="2"/>
  <c r="D57" i="2"/>
  <c r="E57" i="2"/>
  <c r="C58" i="2"/>
  <c r="D58" i="2"/>
  <c r="E58" i="2"/>
  <c r="C59" i="2"/>
  <c r="D59" i="2"/>
  <c r="E59" i="2"/>
  <c r="C60" i="2"/>
  <c r="D60" i="2"/>
  <c r="E60" i="2"/>
  <c r="C61" i="2"/>
  <c r="D61" i="2"/>
  <c r="E61" i="2"/>
  <c r="C62" i="2"/>
  <c r="D62" i="2"/>
  <c r="E62" i="2"/>
  <c r="C63" i="2"/>
  <c r="D63" i="2"/>
  <c r="E63" i="2"/>
  <c r="C64" i="2"/>
  <c r="D64" i="2"/>
  <c r="E64" i="2"/>
  <c r="C65" i="2"/>
  <c r="D65" i="2"/>
  <c r="E65" i="2"/>
  <c r="C66" i="2"/>
  <c r="D66" i="2"/>
  <c r="E66" i="2"/>
  <c r="C67" i="2"/>
  <c r="D67" i="2"/>
  <c r="E67" i="2"/>
  <c r="E46" i="2"/>
  <c r="D46" i="2"/>
  <c r="C46" i="2"/>
  <c r="C25" i="2"/>
  <c r="D25" i="2"/>
  <c r="E25" i="2"/>
  <c r="C26" i="2"/>
  <c r="D26" i="2"/>
  <c r="E26" i="2"/>
  <c r="C27" i="2"/>
  <c r="D27" i="2"/>
  <c r="E27" i="2"/>
  <c r="C28" i="2"/>
  <c r="D28" i="2"/>
  <c r="E28" i="2"/>
  <c r="C29" i="2"/>
  <c r="D29" i="2"/>
  <c r="E29" i="2"/>
  <c r="C30" i="2"/>
  <c r="D30" i="2"/>
  <c r="E30" i="2"/>
  <c r="C31" i="2"/>
  <c r="D31" i="2"/>
  <c r="E31" i="2"/>
  <c r="C32" i="2"/>
  <c r="D32" i="2"/>
  <c r="E32" i="2"/>
  <c r="C33" i="2"/>
  <c r="D33" i="2"/>
  <c r="E33" i="2"/>
  <c r="C34" i="2"/>
  <c r="D34" i="2"/>
  <c r="E34" i="2"/>
  <c r="C35" i="2"/>
  <c r="D35" i="2"/>
  <c r="E35" i="2"/>
  <c r="C36" i="2"/>
  <c r="D36" i="2"/>
  <c r="E36" i="2"/>
  <c r="C37" i="2"/>
  <c r="D37" i="2"/>
  <c r="E37" i="2"/>
  <c r="C38" i="2"/>
  <c r="D38" i="2"/>
  <c r="E38" i="2"/>
  <c r="C39" i="2"/>
  <c r="D39" i="2"/>
  <c r="E39" i="2"/>
  <c r="C40" i="2"/>
  <c r="D40" i="2"/>
  <c r="E40" i="2"/>
  <c r="C41" i="2"/>
  <c r="D41" i="2"/>
  <c r="E41" i="2"/>
  <c r="C42" i="2"/>
  <c r="D42" i="2"/>
  <c r="E42" i="2"/>
  <c r="C43" i="2"/>
  <c r="D43" i="2"/>
  <c r="E43" i="2"/>
  <c r="C44" i="2"/>
  <c r="D44" i="2"/>
  <c r="E44" i="2"/>
  <c r="C45" i="2"/>
  <c r="D45" i="2"/>
  <c r="E45" i="2"/>
  <c r="E24" i="2"/>
  <c r="D24" i="2"/>
  <c r="C24" i="2"/>
  <c r="K2" i="1"/>
  <c r="J2" i="1"/>
  <c r="Z2" i="7" l="1"/>
  <c r="AA2" i="7" s="1"/>
  <c r="AJ2" i="7" s="1"/>
  <c r="O3" i="7" s="1"/>
  <c r="AT47" i="6"/>
  <c r="AT42" i="6"/>
  <c r="AT37" i="6"/>
  <c r="AT32" i="6"/>
  <c r="AT27" i="6"/>
  <c r="AT22" i="6"/>
  <c r="AT17" i="6"/>
  <c r="AT12" i="6"/>
  <c r="Z12" i="6"/>
  <c r="AA12" i="6" s="1"/>
  <c r="AE7" i="6"/>
  <c r="J8" i="6" s="1"/>
  <c r="AM7" i="6"/>
  <c r="X8" i="6" s="1"/>
  <c r="AF7" i="6"/>
  <c r="K8" i="6" s="1"/>
  <c r="AN7" i="6"/>
  <c r="Y8" i="6" s="1"/>
  <c r="AG7" i="6"/>
  <c r="L8" i="6" s="1"/>
  <c r="AH7" i="6"/>
  <c r="M8" i="6" s="1"/>
  <c r="AL7" i="6"/>
  <c r="W8" i="6" s="1"/>
  <c r="AI7" i="6"/>
  <c r="N8" i="6" s="1"/>
  <c r="AD7" i="6"/>
  <c r="I8" i="6" s="1"/>
  <c r="AB7" i="6"/>
  <c r="G8" i="6" s="1"/>
  <c r="AJ7" i="6"/>
  <c r="O8" i="6" s="1"/>
  <c r="AC7" i="6"/>
  <c r="H8" i="6" s="1"/>
  <c r="AK7" i="6"/>
  <c r="P8" i="6" s="1"/>
  <c r="Z2" i="6"/>
  <c r="AA2" i="6" s="1"/>
  <c r="AG2" i="6" s="1"/>
  <c r="L3" i="6" s="1"/>
  <c r="N2" i="5"/>
  <c r="I3" i="5" s="1"/>
  <c r="M2" i="5"/>
  <c r="H3" i="5" s="1"/>
  <c r="O2" i="5"/>
  <c r="G3" i="5" s="1"/>
  <c r="M2" i="2"/>
  <c r="H3" i="2" s="1"/>
  <c r="J3" i="2" s="1"/>
  <c r="O2" i="2"/>
  <c r="G3" i="2" s="1"/>
  <c r="N2" i="2"/>
  <c r="I3" i="2" s="1"/>
  <c r="K3" i="2" s="1"/>
  <c r="L2" i="1"/>
  <c r="U9" i="4" a="1"/>
  <c r="U9" i="4" s="1"/>
  <c r="U5" i="4" a="1"/>
  <c r="U5" i="4" s="1"/>
  <c r="M6" i="4"/>
  <c r="N6" i="4" s="1"/>
  <c r="P4" i="4"/>
  <c r="J5" i="4" s="1"/>
  <c r="L5" i="4" s="1"/>
  <c r="Q4" i="4"/>
  <c r="H5" i="4" s="1"/>
  <c r="O4" i="4"/>
  <c r="I5" i="4" s="1"/>
  <c r="K5" i="4" s="1"/>
  <c r="Q3" i="4"/>
  <c r="P3" i="4"/>
  <c r="O3" i="4"/>
  <c r="P2" i="4"/>
  <c r="Q2" i="4"/>
  <c r="O2" i="4"/>
  <c r="AF2" i="7" l="1"/>
  <c r="K3" i="7" s="1"/>
  <c r="AN2" i="7"/>
  <c r="Y3" i="7" s="1"/>
  <c r="AG2" i="7"/>
  <c r="L3" i="7" s="1"/>
  <c r="AI2" i="7"/>
  <c r="N3" i="7" s="1"/>
  <c r="AC2" i="7"/>
  <c r="H3" i="7" s="1"/>
  <c r="AH2" i="7"/>
  <c r="M3" i="7" s="1"/>
  <c r="R3" i="7" s="1"/>
  <c r="U3" i="7" s="1"/>
  <c r="AD2" i="7"/>
  <c r="I3" i="7" s="1"/>
  <c r="AE2" i="7"/>
  <c r="J3" i="7" s="1"/>
  <c r="AB2" i="7"/>
  <c r="G3" i="7" s="1"/>
  <c r="AK2" i="7"/>
  <c r="P3" i="7" s="1"/>
  <c r="AL2" i="7"/>
  <c r="W3" i="7" s="1"/>
  <c r="AM2" i="7"/>
  <c r="X3" i="7" s="1"/>
  <c r="AE12" i="6"/>
  <c r="J13" i="6" s="1"/>
  <c r="AM12" i="6"/>
  <c r="X13" i="6" s="1"/>
  <c r="AF12" i="6"/>
  <c r="K13" i="6" s="1"/>
  <c r="AN12" i="6"/>
  <c r="Y13" i="6" s="1"/>
  <c r="AG12" i="6"/>
  <c r="L13" i="6" s="1"/>
  <c r="AH12" i="6"/>
  <c r="M13" i="6" s="1"/>
  <c r="R13" i="6" s="1"/>
  <c r="U13" i="6" s="1"/>
  <c r="AI12" i="6"/>
  <c r="N13" i="6" s="1"/>
  <c r="AB12" i="6"/>
  <c r="G13" i="6" s="1"/>
  <c r="AJ12" i="6"/>
  <c r="O13" i="6" s="1"/>
  <c r="AC12" i="6"/>
  <c r="H13" i="6" s="1"/>
  <c r="AK12" i="6"/>
  <c r="P13" i="6" s="1"/>
  <c r="AL12" i="6"/>
  <c r="W13" i="6" s="1"/>
  <c r="AD12" i="6"/>
  <c r="I13" i="6" s="1"/>
  <c r="S8" i="6"/>
  <c r="V8" i="6" s="1"/>
  <c r="R8" i="6"/>
  <c r="U8" i="6" s="1"/>
  <c r="Q8" i="6"/>
  <c r="T8" i="6" s="1"/>
  <c r="AK2" i="6"/>
  <c r="P3" i="6" s="1"/>
  <c r="AH2" i="6"/>
  <c r="M3" i="6" s="1"/>
  <c r="AD2" i="6"/>
  <c r="I3" i="6" s="1"/>
  <c r="AJ2" i="6"/>
  <c r="O3" i="6" s="1"/>
  <c r="S3" i="6" s="1"/>
  <c r="V3" i="6" s="1"/>
  <c r="AB2" i="6"/>
  <c r="G3" i="6" s="1"/>
  <c r="AI2" i="6"/>
  <c r="N3" i="6" s="1"/>
  <c r="AC2" i="6"/>
  <c r="H3" i="6" s="1"/>
  <c r="AE2" i="6"/>
  <c r="J3" i="6" s="1"/>
  <c r="AF2" i="6"/>
  <c r="K3" i="6" s="1"/>
  <c r="AM2" i="6"/>
  <c r="X3" i="6" s="1"/>
  <c r="AL2" i="6"/>
  <c r="W3" i="6" s="1"/>
  <c r="AN2" i="6"/>
  <c r="Y3" i="6" s="1"/>
  <c r="R3" i="6"/>
  <c r="U3" i="6" s="1"/>
  <c r="Q3" i="6"/>
  <c r="T3" i="6" s="1"/>
  <c r="J3" i="5"/>
  <c r="K3" i="5"/>
  <c r="L3" i="2"/>
  <c r="M3" i="2" s="1"/>
  <c r="H4" i="2" s="1"/>
  <c r="N2" i="1"/>
  <c r="I3" i="1" s="1"/>
  <c r="M2" i="1"/>
  <c r="O2" i="1"/>
  <c r="H3" i="1"/>
  <c r="J3" i="1" s="1"/>
  <c r="G3" i="1"/>
  <c r="P6" i="4"/>
  <c r="J7" i="4" s="1"/>
  <c r="L7" i="4" s="1"/>
  <c r="Q6" i="4"/>
  <c r="H7" i="4" s="1"/>
  <c r="O6" i="4"/>
  <c r="I7" i="4" s="1"/>
  <c r="K7" i="4" s="1"/>
  <c r="M5" i="4"/>
  <c r="N5" i="4" s="1"/>
  <c r="Q3" i="7" l="1"/>
  <c r="T3" i="7" s="1"/>
  <c r="S3" i="7"/>
  <c r="V3" i="7" s="1"/>
  <c r="Q13" i="6"/>
  <c r="T13" i="6" s="1"/>
  <c r="S13" i="6"/>
  <c r="V13" i="6" s="1"/>
  <c r="Z8" i="6"/>
  <c r="AA8" i="6" s="1"/>
  <c r="Z3" i="6"/>
  <c r="AA3" i="6" s="1"/>
  <c r="L3" i="5"/>
  <c r="O3" i="5" s="1"/>
  <c r="G4" i="5" s="1"/>
  <c r="N3" i="5"/>
  <c r="I4" i="5" s="1"/>
  <c r="M3" i="5"/>
  <c r="H4" i="5" s="1"/>
  <c r="J4" i="2"/>
  <c r="N3" i="2"/>
  <c r="I4" i="2" s="1"/>
  <c r="O3" i="2"/>
  <c r="G4" i="2" s="1"/>
  <c r="K3" i="1"/>
  <c r="L3" i="1" s="1"/>
  <c r="M7" i="4"/>
  <c r="N7" i="4" s="1"/>
  <c r="O5" i="4"/>
  <c r="P5" i="4"/>
  <c r="Q5" i="4"/>
  <c r="Z3" i="7" l="1"/>
  <c r="AA3" i="7" s="1"/>
  <c r="AG3" i="7" s="1"/>
  <c r="L4" i="7" s="1"/>
  <c r="AM3" i="7"/>
  <c r="X4" i="7" s="1"/>
  <c r="AE3" i="7"/>
  <c r="J4" i="7" s="1"/>
  <c r="AN3" i="7"/>
  <c r="Y4" i="7" s="1"/>
  <c r="AB3" i="7"/>
  <c r="G4" i="7" s="1"/>
  <c r="AF3" i="7"/>
  <c r="K4" i="7" s="1"/>
  <c r="Q4" i="7" s="1"/>
  <c r="T4" i="7" s="1"/>
  <c r="AH3" i="7"/>
  <c r="M4" i="7" s="1"/>
  <c r="Z13" i="6"/>
  <c r="AA13" i="6" s="1"/>
  <c r="AC8" i="6"/>
  <c r="H9" i="6" s="1"/>
  <c r="AN8" i="6"/>
  <c r="Y9" i="6" s="1"/>
  <c r="AK8" i="6"/>
  <c r="P9" i="6" s="1"/>
  <c r="AG8" i="6"/>
  <c r="L9" i="6" s="1"/>
  <c r="AE8" i="6"/>
  <c r="J9" i="6" s="1"/>
  <c r="AB8" i="6"/>
  <c r="G9" i="6" s="1"/>
  <c r="AJ8" i="6"/>
  <c r="O9" i="6" s="1"/>
  <c r="AD8" i="6"/>
  <c r="I9" i="6" s="1"/>
  <c r="AH8" i="6"/>
  <c r="M9" i="6" s="1"/>
  <c r="AI8" i="6"/>
  <c r="N9" i="6" s="1"/>
  <c r="AM8" i="6"/>
  <c r="X9" i="6" s="1"/>
  <c r="AF8" i="6"/>
  <c r="K9" i="6" s="1"/>
  <c r="AL8" i="6"/>
  <c r="W9" i="6" s="1"/>
  <c r="AL3" i="6"/>
  <c r="W4" i="6" s="1"/>
  <c r="AM3" i="6"/>
  <c r="X4" i="6" s="1"/>
  <c r="AN3" i="6"/>
  <c r="Y4" i="6" s="1"/>
  <c r="AB3" i="6"/>
  <c r="G4" i="6" s="1"/>
  <c r="AC3" i="6"/>
  <c r="H4" i="6" s="1"/>
  <c r="AJ3" i="6"/>
  <c r="O4" i="6" s="1"/>
  <c r="S4" i="6" s="1"/>
  <c r="V4" i="6" s="1"/>
  <c r="AK3" i="6"/>
  <c r="P4" i="6" s="1"/>
  <c r="AF3" i="6"/>
  <c r="K4" i="6" s="1"/>
  <c r="AI3" i="6"/>
  <c r="N4" i="6" s="1"/>
  <c r="AD3" i="6"/>
  <c r="I4" i="6" s="1"/>
  <c r="AE3" i="6"/>
  <c r="J4" i="6" s="1"/>
  <c r="AG3" i="6"/>
  <c r="L4" i="6" s="1"/>
  <c r="AH3" i="6"/>
  <c r="M4" i="6" s="1"/>
  <c r="R4" i="6" s="1"/>
  <c r="U4" i="6" s="1"/>
  <c r="K4" i="5"/>
  <c r="J4" i="5"/>
  <c r="K4" i="2"/>
  <c r="L4" i="2" s="1"/>
  <c r="M3" i="1"/>
  <c r="H4" i="1" s="1"/>
  <c r="O3" i="1"/>
  <c r="G4" i="1" s="1"/>
  <c r="N3" i="1"/>
  <c r="I4" i="1" s="1"/>
  <c r="P7" i="4"/>
  <c r="J8" i="4" s="1"/>
  <c r="L8" i="4" s="1"/>
  <c r="O7" i="4"/>
  <c r="I8" i="4" s="1"/>
  <c r="K8" i="4" s="1"/>
  <c r="Q7" i="4"/>
  <c r="H8" i="4" s="1"/>
  <c r="AD3" i="7" l="1"/>
  <c r="I4" i="7" s="1"/>
  <c r="AJ3" i="7"/>
  <c r="O4" i="7" s="1"/>
  <c r="AI3" i="7"/>
  <c r="N4" i="7" s="1"/>
  <c r="AL3" i="7"/>
  <c r="W4" i="7" s="1"/>
  <c r="AK3" i="7"/>
  <c r="P4" i="7" s="1"/>
  <c r="AC3" i="7"/>
  <c r="H4" i="7" s="1"/>
  <c r="R4" i="7" s="1"/>
  <c r="U4" i="7" s="1"/>
  <c r="AC13" i="6"/>
  <c r="H14" i="6" s="1"/>
  <c r="AK13" i="6"/>
  <c r="P14" i="6" s="1"/>
  <c r="AD13" i="6"/>
  <c r="I14" i="6" s="1"/>
  <c r="AL13" i="6"/>
  <c r="W14" i="6" s="1"/>
  <c r="AE13" i="6"/>
  <c r="J14" i="6" s="1"/>
  <c r="AM13" i="6"/>
  <c r="X14" i="6" s="1"/>
  <c r="AF13" i="6"/>
  <c r="K14" i="6" s="1"/>
  <c r="Q14" i="6" s="1"/>
  <c r="T14" i="6" s="1"/>
  <c r="Z14" i="6" s="1"/>
  <c r="AA14" i="6" s="1"/>
  <c r="AN13" i="6"/>
  <c r="Y14" i="6" s="1"/>
  <c r="AG13" i="6"/>
  <c r="L14" i="6" s="1"/>
  <c r="AH13" i="6"/>
  <c r="M14" i="6" s="1"/>
  <c r="R14" i="6" s="1"/>
  <c r="U14" i="6" s="1"/>
  <c r="AI13" i="6"/>
  <c r="N14" i="6" s="1"/>
  <c r="AB13" i="6"/>
  <c r="G14" i="6" s="1"/>
  <c r="AJ13" i="6"/>
  <c r="O14" i="6" s="1"/>
  <c r="S14" i="6" s="1"/>
  <c r="V14" i="6" s="1"/>
  <c r="Q9" i="6"/>
  <c r="T9" i="6" s="1"/>
  <c r="S9" i="6"/>
  <c r="V9" i="6" s="1"/>
  <c r="R9" i="6"/>
  <c r="U9" i="6" s="1"/>
  <c r="Q4" i="6"/>
  <c r="T4" i="6" s="1"/>
  <c r="Z4" i="6" s="1"/>
  <c r="AA4" i="6" s="1"/>
  <c r="L4" i="5"/>
  <c r="M4" i="2"/>
  <c r="H5" i="2" s="1"/>
  <c r="O4" i="2"/>
  <c r="G5" i="2" s="1"/>
  <c r="N4" i="2"/>
  <c r="I5" i="2" s="1"/>
  <c r="J4" i="1"/>
  <c r="K4" i="1"/>
  <c r="M8" i="4"/>
  <c r="N8" i="4" s="1"/>
  <c r="S4" i="7" l="1"/>
  <c r="V4" i="7" s="1"/>
  <c r="Z4" i="7" s="1"/>
  <c r="AA4" i="7" s="1"/>
  <c r="AI14" i="6"/>
  <c r="N15" i="6" s="1"/>
  <c r="AB14" i="6"/>
  <c r="G15" i="6" s="1"/>
  <c r="AJ14" i="6"/>
  <c r="O15" i="6" s="1"/>
  <c r="AC14" i="6"/>
  <c r="H15" i="6" s="1"/>
  <c r="AK14" i="6"/>
  <c r="P15" i="6" s="1"/>
  <c r="AD14" i="6"/>
  <c r="I15" i="6" s="1"/>
  <c r="AL14" i="6"/>
  <c r="W15" i="6" s="1"/>
  <c r="AE14" i="6"/>
  <c r="J15" i="6" s="1"/>
  <c r="AM14" i="6"/>
  <c r="X15" i="6" s="1"/>
  <c r="AF14" i="6"/>
  <c r="K15" i="6" s="1"/>
  <c r="AN14" i="6"/>
  <c r="Y15" i="6" s="1"/>
  <c r="AG14" i="6"/>
  <c r="L15" i="6" s="1"/>
  <c r="AH14" i="6"/>
  <c r="M15" i="6" s="1"/>
  <c r="R15" i="6" s="1"/>
  <c r="U15" i="6" s="1"/>
  <c r="Z9" i="6"/>
  <c r="AA9" i="6" s="1"/>
  <c r="AE4" i="6"/>
  <c r="J5" i="6" s="1"/>
  <c r="AH4" i="6"/>
  <c r="M5" i="6" s="1"/>
  <c r="AM4" i="6"/>
  <c r="X5" i="6" s="1"/>
  <c r="AK4" i="6"/>
  <c r="P5" i="6" s="1"/>
  <c r="AD4" i="6"/>
  <c r="I5" i="6" s="1"/>
  <c r="AI4" i="6"/>
  <c r="N5" i="6" s="1"/>
  <c r="AF4" i="6"/>
  <c r="K5" i="6" s="1"/>
  <c r="Q5" i="6" s="1"/>
  <c r="T5" i="6" s="1"/>
  <c r="AB4" i="6"/>
  <c r="G5" i="6" s="1"/>
  <c r="AL4" i="6"/>
  <c r="W5" i="6" s="1"/>
  <c r="AG4" i="6"/>
  <c r="L5" i="6" s="1"/>
  <c r="AN4" i="6"/>
  <c r="Y5" i="6" s="1"/>
  <c r="AJ4" i="6"/>
  <c r="O5" i="6" s="1"/>
  <c r="S5" i="6" s="1"/>
  <c r="V5" i="6" s="1"/>
  <c r="AC4" i="6"/>
  <c r="H5" i="6" s="1"/>
  <c r="O4" i="5"/>
  <c r="G5" i="5" s="1"/>
  <c r="M4" i="5"/>
  <c r="H5" i="5" s="1"/>
  <c r="N4" i="5"/>
  <c r="I5" i="5" s="1"/>
  <c r="K5" i="2"/>
  <c r="J5" i="2"/>
  <c r="L4" i="1"/>
  <c r="M4" i="1" s="1"/>
  <c r="H5" i="1" s="1"/>
  <c r="J5" i="1" s="1"/>
  <c r="O8" i="4"/>
  <c r="I9" i="4" s="1"/>
  <c r="K9" i="4" s="1"/>
  <c r="P8" i="4"/>
  <c r="J9" i="4" s="1"/>
  <c r="L9" i="4" s="1"/>
  <c r="Q8" i="4"/>
  <c r="H9" i="4" s="1"/>
  <c r="AJ4" i="7" l="1"/>
  <c r="O5" i="7" s="1"/>
  <c r="AE4" i="7"/>
  <c r="J5" i="7" s="1"/>
  <c r="AK4" i="7"/>
  <c r="P5" i="7" s="1"/>
  <c r="S5" i="7" s="1"/>
  <c r="V5" i="7" s="1"/>
  <c r="AC4" i="7"/>
  <c r="H5" i="7" s="1"/>
  <c r="AB4" i="7"/>
  <c r="G5" i="7" s="1"/>
  <c r="AN4" i="7"/>
  <c r="Y5" i="7" s="1"/>
  <c r="AG4" i="7"/>
  <c r="L5" i="7" s="1"/>
  <c r="AI4" i="7"/>
  <c r="N5" i="7" s="1"/>
  <c r="AH4" i="7"/>
  <c r="M5" i="7" s="1"/>
  <c r="AM4" i="7"/>
  <c r="X5" i="7" s="1"/>
  <c r="AL4" i="7"/>
  <c r="W5" i="7" s="1"/>
  <c r="AD4" i="7"/>
  <c r="I5" i="7" s="1"/>
  <c r="AF4" i="7"/>
  <c r="K5" i="7" s="1"/>
  <c r="Q5" i="7" s="1"/>
  <c r="T5" i="7" s="1"/>
  <c r="S15" i="6"/>
  <c r="V15" i="6" s="1"/>
  <c r="Q15" i="6"/>
  <c r="T15" i="6" s="1"/>
  <c r="Z15" i="6" s="1"/>
  <c r="AA15" i="6" s="1"/>
  <c r="AD9" i="6"/>
  <c r="I10" i="6" s="1"/>
  <c r="AL9" i="6"/>
  <c r="W10" i="6" s="1"/>
  <c r="AI9" i="6"/>
  <c r="N10" i="6" s="1"/>
  <c r="AM9" i="6"/>
  <c r="X10" i="6" s="1"/>
  <c r="AJ9" i="6"/>
  <c r="O10" i="6" s="1"/>
  <c r="AF9" i="6"/>
  <c r="K10" i="6" s="1"/>
  <c r="AN9" i="6"/>
  <c r="Y10" i="6" s="1"/>
  <c r="AK9" i="6"/>
  <c r="P10" i="6" s="1"/>
  <c r="AG9" i="6"/>
  <c r="L10" i="6" s="1"/>
  <c r="AE9" i="6"/>
  <c r="J10" i="6" s="1"/>
  <c r="AH9" i="6"/>
  <c r="M10" i="6" s="1"/>
  <c r="R10" i="6" s="1"/>
  <c r="U10" i="6" s="1"/>
  <c r="AC9" i="6"/>
  <c r="H10" i="6" s="1"/>
  <c r="AB9" i="6"/>
  <c r="G10" i="6" s="1"/>
  <c r="Z5" i="6"/>
  <c r="AA5" i="6" s="1"/>
  <c r="R5" i="6"/>
  <c r="U5" i="6" s="1"/>
  <c r="J5" i="5"/>
  <c r="K5" i="5"/>
  <c r="L5" i="2"/>
  <c r="O5" i="2" s="1"/>
  <c r="G6" i="2" s="1"/>
  <c r="O4" i="1"/>
  <c r="G5" i="1" s="1"/>
  <c r="N4" i="1"/>
  <c r="I5" i="1" s="1"/>
  <c r="K5" i="1" s="1"/>
  <c r="L5" i="1" s="1"/>
  <c r="M9" i="4"/>
  <c r="N9" i="4" s="1"/>
  <c r="R5" i="7" l="1"/>
  <c r="U5" i="7" s="1"/>
  <c r="Z5" i="7" s="1"/>
  <c r="AA5" i="7" s="1"/>
  <c r="AG15" i="6"/>
  <c r="L16" i="6" s="1"/>
  <c r="AH15" i="6"/>
  <c r="M16" i="6" s="1"/>
  <c r="AI15" i="6"/>
  <c r="N16" i="6" s="1"/>
  <c r="AB15" i="6"/>
  <c r="G16" i="6" s="1"/>
  <c r="AJ15" i="6"/>
  <c r="O16" i="6" s="1"/>
  <c r="S16" i="6" s="1"/>
  <c r="V16" i="6" s="1"/>
  <c r="AC15" i="6"/>
  <c r="H16" i="6" s="1"/>
  <c r="AK15" i="6"/>
  <c r="P16" i="6" s="1"/>
  <c r="AD15" i="6"/>
  <c r="I16" i="6" s="1"/>
  <c r="AL15" i="6"/>
  <c r="W16" i="6" s="1"/>
  <c r="AE15" i="6"/>
  <c r="J16" i="6" s="1"/>
  <c r="AM15" i="6"/>
  <c r="X16" i="6" s="1"/>
  <c r="AF15" i="6"/>
  <c r="K16" i="6" s="1"/>
  <c r="Q16" i="6" s="1"/>
  <c r="T16" i="6" s="1"/>
  <c r="AN15" i="6"/>
  <c r="Y16" i="6" s="1"/>
  <c r="Q10" i="6"/>
  <c r="T10" i="6" s="1"/>
  <c r="S10" i="6"/>
  <c r="V10" i="6" s="1"/>
  <c r="Z10" i="6" s="1"/>
  <c r="AA10" i="6" s="1"/>
  <c r="AC5" i="6"/>
  <c r="H6" i="6" s="1"/>
  <c r="AF5" i="6"/>
  <c r="K6" i="6" s="1"/>
  <c r="AK5" i="6"/>
  <c r="P6" i="6" s="1"/>
  <c r="AJ5" i="6"/>
  <c r="O6" i="6" s="1"/>
  <c r="S6" i="6" s="1"/>
  <c r="V6" i="6" s="1"/>
  <c r="AG5" i="6"/>
  <c r="L6" i="6" s="1"/>
  <c r="AD5" i="6"/>
  <c r="I6" i="6" s="1"/>
  <c r="AH5" i="6"/>
  <c r="M6" i="6" s="1"/>
  <c r="R6" i="6" s="1"/>
  <c r="U6" i="6" s="1"/>
  <c r="AB5" i="6"/>
  <c r="G6" i="6" s="1"/>
  <c r="AN5" i="6"/>
  <c r="Y6" i="6" s="1"/>
  <c r="AM5" i="6"/>
  <c r="X6" i="6" s="1"/>
  <c r="AL5" i="6"/>
  <c r="W6" i="6" s="1"/>
  <c r="AI5" i="6"/>
  <c r="N6" i="6" s="1"/>
  <c r="AE5" i="6"/>
  <c r="J6" i="6" s="1"/>
  <c r="L5" i="5"/>
  <c r="O5" i="5" s="1"/>
  <c r="G6" i="5" s="1"/>
  <c r="N5" i="2"/>
  <c r="I6" i="2" s="1"/>
  <c r="K6" i="2" s="1"/>
  <c r="M5" i="2"/>
  <c r="H6" i="2" s="1"/>
  <c r="J6" i="2" s="1"/>
  <c r="M5" i="1"/>
  <c r="O5" i="1"/>
  <c r="N5" i="1"/>
  <c r="Q9" i="4"/>
  <c r="O9" i="4"/>
  <c r="P9" i="4"/>
  <c r="AM5" i="7" l="1"/>
  <c r="X6" i="7" s="1"/>
  <c r="AB5" i="7"/>
  <c r="G6" i="7" s="1"/>
  <c r="AD5" i="7"/>
  <c r="I6" i="7" s="1"/>
  <c r="AI5" i="7"/>
  <c r="N6" i="7" s="1"/>
  <c r="AJ5" i="7"/>
  <c r="O6" i="7" s="1"/>
  <c r="S6" i="7" s="1"/>
  <c r="V6" i="7" s="1"/>
  <c r="AN5" i="7"/>
  <c r="Y6" i="7" s="1"/>
  <c r="AC5" i="7"/>
  <c r="H6" i="7" s="1"/>
  <c r="AG5" i="7"/>
  <c r="L6" i="7" s="1"/>
  <c r="AL5" i="7"/>
  <c r="W6" i="7" s="1"/>
  <c r="AK5" i="7"/>
  <c r="P6" i="7" s="1"/>
  <c r="AF5" i="7"/>
  <c r="K6" i="7" s="1"/>
  <c r="AH5" i="7"/>
  <c r="M6" i="7" s="1"/>
  <c r="R6" i="7" s="1"/>
  <c r="U6" i="7" s="1"/>
  <c r="AE5" i="7"/>
  <c r="J6" i="7" s="1"/>
  <c r="Z16" i="6"/>
  <c r="AA16" i="6" s="1"/>
  <c r="R16" i="6"/>
  <c r="U16" i="6" s="1"/>
  <c r="AK10" i="6"/>
  <c r="P11" i="6" s="1"/>
  <c r="AG10" i="6"/>
  <c r="L11" i="6" s="1"/>
  <c r="AF10" i="6"/>
  <c r="K11" i="6" s="1"/>
  <c r="AD10" i="6"/>
  <c r="I11" i="6" s="1"/>
  <c r="AI10" i="6"/>
  <c r="N11" i="6" s="1"/>
  <c r="AL10" i="6"/>
  <c r="W11" i="6" s="1"/>
  <c r="AJ10" i="6"/>
  <c r="O11" i="6" s="1"/>
  <c r="AC10" i="6"/>
  <c r="H11" i="6" s="1"/>
  <c r="AH10" i="6"/>
  <c r="M11" i="6" s="1"/>
  <c r="AM10" i="6"/>
  <c r="X11" i="6" s="1"/>
  <c r="AB10" i="6"/>
  <c r="G11" i="6" s="1"/>
  <c r="AE10" i="6"/>
  <c r="J11" i="6" s="1"/>
  <c r="AN10" i="6"/>
  <c r="Y11" i="6" s="1"/>
  <c r="Q6" i="6"/>
  <c r="T6" i="6" s="1"/>
  <c r="Z6" i="6"/>
  <c r="AA6" i="6" s="1"/>
  <c r="M5" i="5"/>
  <c r="H6" i="5" s="1"/>
  <c r="J6" i="5" s="1"/>
  <c r="N5" i="5"/>
  <c r="I6" i="5" s="1"/>
  <c r="K6" i="5" s="1"/>
  <c r="L6" i="5" s="1"/>
  <c r="L6" i="2"/>
  <c r="O6" i="2" s="1"/>
  <c r="G7" i="2" s="1"/>
  <c r="Q3" i="1"/>
  <c r="R3" i="1" s="1"/>
  <c r="Q4" i="1"/>
  <c r="R4" i="1" s="1"/>
  <c r="Q5" i="1"/>
  <c r="R5" i="1" s="1"/>
  <c r="Q2" i="1"/>
  <c r="R2" i="1" s="1"/>
  <c r="Q6" i="7" l="1"/>
  <c r="T6" i="7" s="1"/>
  <c r="Z6" i="7" s="1"/>
  <c r="AA6" i="7" s="1"/>
  <c r="AL6" i="7" s="1"/>
  <c r="W7" i="7" s="1"/>
  <c r="AE16" i="6"/>
  <c r="J17" i="6" s="1"/>
  <c r="AM16" i="6"/>
  <c r="X17" i="6" s="1"/>
  <c r="AF16" i="6"/>
  <c r="K17" i="6" s="1"/>
  <c r="AN16" i="6"/>
  <c r="Y17" i="6" s="1"/>
  <c r="AG16" i="6"/>
  <c r="L17" i="6" s="1"/>
  <c r="AH16" i="6"/>
  <c r="M17" i="6" s="1"/>
  <c r="AI16" i="6"/>
  <c r="N17" i="6" s="1"/>
  <c r="AB16" i="6"/>
  <c r="G17" i="6" s="1"/>
  <c r="AJ16" i="6"/>
  <c r="O17" i="6" s="1"/>
  <c r="AC16" i="6"/>
  <c r="H17" i="6" s="1"/>
  <c r="AK16" i="6"/>
  <c r="P17" i="6" s="1"/>
  <c r="AD16" i="6"/>
  <c r="I17" i="6" s="1"/>
  <c r="AL16" i="6"/>
  <c r="W17" i="6" s="1"/>
  <c r="S11" i="6"/>
  <c r="V11" i="6" s="1"/>
  <c r="Q11" i="6"/>
  <c r="T11" i="6" s="1"/>
  <c r="R11" i="6"/>
  <c r="U11" i="6" s="1"/>
  <c r="Z11" i="6" s="1"/>
  <c r="AA11" i="6" s="1"/>
  <c r="AL6" i="6"/>
  <c r="AI6" i="6"/>
  <c r="AM6" i="6"/>
  <c r="AF6" i="6"/>
  <c r="AB6" i="6"/>
  <c r="AH6" i="6"/>
  <c r="AN6" i="6"/>
  <c r="AC6" i="6"/>
  <c r="AG6" i="6"/>
  <c r="AK6" i="6"/>
  <c r="AD6" i="6"/>
  <c r="AE6" i="6"/>
  <c r="AJ6" i="6"/>
  <c r="M6" i="5"/>
  <c r="H7" i="5" s="1"/>
  <c r="N6" i="5"/>
  <c r="I7" i="5" s="1"/>
  <c r="O6" i="5"/>
  <c r="G7" i="5" s="1"/>
  <c r="N6" i="2"/>
  <c r="I7" i="2" s="1"/>
  <c r="K7" i="2" s="1"/>
  <c r="M6" i="2"/>
  <c r="H7" i="2" s="1"/>
  <c r="J7" i="2" s="1"/>
  <c r="T5" i="1"/>
  <c r="AM6" i="7" l="1"/>
  <c r="X7" i="7" s="1"/>
  <c r="AI6" i="7"/>
  <c r="N7" i="7" s="1"/>
  <c r="AK6" i="7"/>
  <c r="P7" i="7" s="1"/>
  <c r="AC6" i="7"/>
  <c r="H7" i="7" s="1"/>
  <c r="AG6" i="7"/>
  <c r="L7" i="7" s="1"/>
  <c r="AN6" i="7"/>
  <c r="Y7" i="7" s="1"/>
  <c r="AF6" i="7"/>
  <c r="K7" i="7" s="1"/>
  <c r="Q7" i="7" s="1"/>
  <c r="T7" i="7" s="1"/>
  <c r="AJ6" i="7"/>
  <c r="O7" i="7" s="1"/>
  <c r="S7" i="7" s="1"/>
  <c r="V7" i="7" s="1"/>
  <c r="AB6" i="7"/>
  <c r="G7" i="7" s="1"/>
  <c r="AD6" i="7"/>
  <c r="I7" i="7" s="1"/>
  <c r="AE6" i="7"/>
  <c r="J7" i="7" s="1"/>
  <c r="AH6" i="7"/>
  <c r="M7" i="7" s="1"/>
  <c r="R7" i="7"/>
  <c r="U7" i="7" s="1"/>
  <c r="Q17" i="6"/>
  <c r="T17" i="6" s="1"/>
  <c r="R17" i="6"/>
  <c r="U17" i="6" s="1"/>
  <c r="S17" i="6"/>
  <c r="V17" i="6" s="1"/>
  <c r="AI11" i="6"/>
  <c r="AH11" i="6"/>
  <c r="AE11" i="6"/>
  <c r="AD11" i="6"/>
  <c r="AF11" i="6"/>
  <c r="AJ11" i="6"/>
  <c r="AN11" i="6"/>
  <c r="AC11" i="6"/>
  <c r="AL11" i="6"/>
  <c r="AK11" i="6"/>
  <c r="AG11" i="6"/>
  <c r="AM11" i="6"/>
  <c r="AB11" i="6"/>
  <c r="AQ2" i="6"/>
  <c r="AQ6" i="6"/>
  <c r="AQ4" i="6"/>
  <c r="AQ5" i="6"/>
  <c r="AQ3" i="6"/>
  <c r="AR3" i="6"/>
  <c r="AR2" i="6"/>
  <c r="AR6" i="6"/>
  <c r="AR4" i="6"/>
  <c r="AR5" i="6"/>
  <c r="AP2" i="6"/>
  <c r="AP6" i="6"/>
  <c r="AP4" i="6"/>
  <c r="AS4" i="6" s="1"/>
  <c r="AT4" i="6" s="1"/>
  <c r="AP5" i="6"/>
  <c r="AS5" i="6" s="1"/>
  <c r="AT5" i="6" s="1"/>
  <c r="AP3" i="6"/>
  <c r="AS3" i="6" s="1"/>
  <c r="AT3" i="6" s="1"/>
  <c r="J7" i="5"/>
  <c r="K7" i="5"/>
  <c r="L7" i="2"/>
  <c r="M7" i="2" s="1"/>
  <c r="H8" i="2" s="1"/>
  <c r="J8" i="2" s="1"/>
  <c r="Z7" i="7" l="1"/>
  <c r="AA7" i="7" s="1"/>
  <c r="AD7" i="7" s="1"/>
  <c r="I8" i="7" s="1"/>
  <c r="AH7" i="7"/>
  <c r="M8" i="7" s="1"/>
  <c r="AE7" i="7"/>
  <c r="J8" i="7" s="1"/>
  <c r="AI7" i="7"/>
  <c r="N8" i="7" s="1"/>
  <c r="AM7" i="7"/>
  <c r="X8" i="7" s="1"/>
  <c r="AN7" i="7"/>
  <c r="Y8" i="7" s="1"/>
  <c r="AJ7" i="7"/>
  <c r="O8" i="7" s="1"/>
  <c r="AC7" i="7"/>
  <c r="H8" i="7" s="1"/>
  <c r="Z17" i="6"/>
  <c r="AA17" i="6" s="1"/>
  <c r="AP8" i="6"/>
  <c r="AP11" i="6"/>
  <c r="AP9" i="6"/>
  <c r="AP7" i="6"/>
  <c r="AP10" i="6"/>
  <c r="AQ10" i="6"/>
  <c r="AQ7" i="6"/>
  <c r="AQ8" i="6"/>
  <c r="AQ11" i="6"/>
  <c r="AQ9" i="6"/>
  <c r="AR8" i="6"/>
  <c r="AR11" i="6"/>
  <c r="AR9" i="6"/>
  <c r="AR7" i="6"/>
  <c r="AR10" i="6"/>
  <c r="AS2" i="6"/>
  <c r="AT2" i="6" s="1"/>
  <c r="AU6" i="6" s="1"/>
  <c r="AS6" i="6"/>
  <c r="AT6" i="6" s="1"/>
  <c r="L7" i="5"/>
  <c r="M7" i="5" s="1"/>
  <c r="H8" i="5" s="1"/>
  <c r="O7" i="2"/>
  <c r="G8" i="2" s="1"/>
  <c r="N7" i="2"/>
  <c r="I8" i="2" s="1"/>
  <c r="K8" i="2" s="1"/>
  <c r="AF7" i="7" l="1"/>
  <c r="K8" i="7" s="1"/>
  <c r="AG7" i="7"/>
  <c r="L8" i="7" s="1"/>
  <c r="AB7" i="7"/>
  <c r="G8" i="7" s="1"/>
  <c r="AK7" i="7"/>
  <c r="P8" i="7" s="1"/>
  <c r="AL7" i="7"/>
  <c r="W8" i="7" s="1"/>
  <c r="R8" i="7"/>
  <c r="U8" i="7" s="1"/>
  <c r="S8" i="7"/>
  <c r="V8" i="7" s="1"/>
  <c r="Q8" i="7"/>
  <c r="T8" i="7" s="1"/>
  <c r="AC17" i="6"/>
  <c r="H18" i="6" s="1"/>
  <c r="AK17" i="6"/>
  <c r="P18" i="6" s="1"/>
  <c r="AD17" i="6"/>
  <c r="I18" i="6" s="1"/>
  <c r="AL17" i="6"/>
  <c r="W18" i="6" s="1"/>
  <c r="AE17" i="6"/>
  <c r="J18" i="6" s="1"/>
  <c r="AM17" i="6"/>
  <c r="X18" i="6" s="1"/>
  <c r="AF17" i="6"/>
  <c r="K18" i="6" s="1"/>
  <c r="Q18" i="6" s="1"/>
  <c r="T18" i="6" s="1"/>
  <c r="Z18" i="6" s="1"/>
  <c r="AA18" i="6" s="1"/>
  <c r="AN17" i="6"/>
  <c r="Y18" i="6" s="1"/>
  <c r="AG17" i="6"/>
  <c r="L18" i="6" s="1"/>
  <c r="AH17" i="6"/>
  <c r="M18" i="6" s="1"/>
  <c r="R18" i="6" s="1"/>
  <c r="U18" i="6" s="1"/>
  <c r="AI17" i="6"/>
  <c r="N18" i="6" s="1"/>
  <c r="AB17" i="6"/>
  <c r="G18" i="6" s="1"/>
  <c r="AJ17" i="6"/>
  <c r="O18" i="6" s="1"/>
  <c r="S18" i="6" s="1"/>
  <c r="V18" i="6" s="1"/>
  <c r="AS10" i="6"/>
  <c r="AT10" i="6" s="1"/>
  <c r="AS7" i="6"/>
  <c r="AT7" i="6" s="1"/>
  <c r="AS9" i="6"/>
  <c r="AT9" i="6" s="1"/>
  <c r="AS11" i="6"/>
  <c r="AT11" i="6" s="1"/>
  <c r="AS8" i="6"/>
  <c r="AT8" i="6" s="1"/>
  <c r="N7" i="5"/>
  <c r="I8" i="5" s="1"/>
  <c r="K8" i="5" s="1"/>
  <c r="O7" i="5"/>
  <c r="G8" i="5" s="1"/>
  <c r="J8" i="5"/>
  <c r="L8" i="2"/>
  <c r="N8" i="2" s="1"/>
  <c r="I9" i="2" s="1"/>
  <c r="Z8" i="7" l="1"/>
  <c r="AA8" i="7" s="1"/>
  <c r="AI18" i="6"/>
  <c r="N19" i="6" s="1"/>
  <c r="AB18" i="6"/>
  <c r="G19" i="6" s="1"/>
  <c r="AJ18" i="6"/>
  <c r="O19" i="6" s="1"/>
  <c r="AC18" i="6"/>
  <c r="H19" i="6" s="1"/>
  <c r="AK18" i="6"/>
  <c r="P19" i="6" s="1"/>
  <c r="AD18" i="6"/>
  <c r="I19" i="6" s="1"/>
  <c r="AL18" i="6"/>
  <c r="W19" i="6" s="1"/>
  <c r="AE18" i="6"/>
  <c r="J19" i="6" s="1"/>
  <c r="AM18" i="6"/>
  <c r="X19" i="6" s="1"/>
  <c r="AF18" i="6"/>
  <c r="K19" i="6" s="1"/>
  <c r="AN18" i="6"/>
  <c r="Y19" i="6" s="1"/>
  <c r="AG18" i="6"/>
  <c r="L19" i="6" s="1"/>
  <c r="AH18" i="6"/>
  <c r="M19" i="6" s="1"/>
  <c r="R19" i="6" s="1"/>
  <c r="U19" i="6" s="1"/>
  <c r="AU11" i="6"/>
  <c r="L8" i="5"/>
  <c r="N8" i="5" s="1"/>
  <c r="I9" i="5" s="1"/>
  <c r="K9" i="5" s="1"/>
  <c r="M8" i="5"/>
  <c r="H9" i="5" s="1"/>
  <c r="J9" i="5" s="1"/>
  <c r="M8" i="2"/>
  <c r="H9" i="2" s="1"/>
  <c r="J9" i="2" s="1"/>
  <c r="O8" i="2"/>
  <c r="G9" i="2" s="1"/>
  <c r="K9" i="2"/>
  <c r="AF8" i="7" l="1"/>
  <c r="K9" i="7" s="1"/>
  <c r="AG8" i="7"/>
  <c r="L9" i="7" s="1"/>
  <c r="AL8" i="7"/>
  <c r="W9" i="7" s="1"/>
  <c r="AC8" i="7"/>
  <c r="H9" i="7" s="1"/>
  <c r="AH8" i="7"/>
  <c r="M9" i="7" s="1"/>
  <c r="AI8" i="7"/>
  <c r="N9" i="7" s="1"/>
  <c r="AB8" i="7"/>
  <c r="G9" i="7" s="1"/>
  <c r="AM8" i="7"/>
  <c r="X9" i="7" s="1"/>
  <c r="AN8" i="7"/>
  <c r="Y9" i="7" s="1"/>
  <c r="AD8" i="7"/>
  <c r="I9" i="7" s="1"/>
  <c r="AE8" i="7"/>
  <c r="J9" i="7" s="1"/>
  <c r="AJ8" i="7"/>
  <c r="O9" i="7" s="1"/>
  <c r="AK8" i="7"/>
  <c r="P9" i="7" s="1"/>
  <c r="S19" i="6"/>
  <c r="V19" i="6" s="1"/>
  <c r="Q19" i="6"/>
  <c r="T19" i="6" s="1"/>
  <c r="Z19" i="6" s="1"/>
  <c r="AA19" i="6" s="1"/>
  <c r="O8" i="5"/>
  <c r="G9" i="5" s="1"/>
  <c r="L9" i="5" s="1"/>
  <c r="L9" i="2"/>
  <c r="S9" i="7" l="1"/>
  <c r="V9" i="7" s="1"/>
  <c r="R9" i="7"/>
  <c r="U9" i="7" s="1"/>
  <c r="Q9" i="7"/>
  <c r="T9" i="7" s="1"/>
  <c r="AG19" i="6"/>
  <c r="L20" i="6" s="1"/>
  <c r="AH19" i="6"/>
  <c r="M20" i="6" s="1"/>
  <c r="AI19" i="6"/>
  <c r="N20" i="6" s="1"/>
  <c r="AB19" i="6"/>
  <c r="G20" i="6" s="1"/>
  <c r="AJ19" i="6"/>
  <c r="O20" i="6" s="1"/>
  <c r="AC19" i="6"/>
  <c r="H20" i="6" s="1"/>
  <c r="AK19" i="6"/>
  <c r="P20" i="6" s="1"/>
  <c r="AD19" i="6"/>
  <c r="I20" i="6" s="1"/>
  <c r="AL19" i="6"/>
  <c r="W20" i="6" s="1"/>
  <c r="AE19" i="6"/>
  <c r="J20" i="6" s="1"/>
  <c r="AM19" i="6"/>
  <c r="X20" i="6" s="1"/>
  <c r="AF19" i="6"/>
  <c r="K20" i="6" s="1"/>
  <c r="AN19" i="6"/>
  <c r="Y20" i="6" s="1"/>
  <c r="N9" i="5"/>
  <c r="I10" i="5" s="1"/>
  <c r="M9" i="5"/>
  <c r="H10" i="5" s="1"/>
  <c r="O9" i="5"/>
  <c r="G10" i="5" s="1"/>
  <c r="N9" i="2"/>
  <c r="I10" i="2" s="1"/>
  <c r="M9" i="2"/>
  <c r="H10" i="2" s="1"/>
  <c r="O9" i="2"/>
  <c r="G10" i="2" s="1"/>
  <c r="Z9" i="7" l="1"/>
  <c r="AA9" i="7" s="1"/>
  <c r="AF9" i="7" s="1"/>
  <c r="K10" i="7" s="1"/>
  <c r="AC9" i="7"/>
  <c r="H10" i="7" s="1"/>
  <c r="AK9" i="7"/>
  <c r="P10" i="7" s="1"/>
  <c r="AN9" i="7"/>
  <c r="Y10" i="7" s="1"/>
  <c r="AG9" i="7"/>
  <c r="L10" i="7" s="1"/>
  <c r="AH9" i="7"/>
  <c r="M10" i="7" s="1"/>
  <c r="R10" i="7" s="1"/>
  <c r="U10" i="7" s="1"/>
  <c r="AD9" i="7"/>
  <c r="I10" i="7" s="1"/>
  <c r="AI9" i="7"/>
  <c r="N10" i="7" s="1"/>
  <c r="AE9" i="7"/>
  <c r="J10" i="7" s="1"/>
  <c r="AJ9" i="7"/>
  <c r="O10" i="7" s="1"/>
  <c r="AL9" i="7"/>
  <c r="W10" i="7" s="1"/>
  <c r="AB9" i="7"/>
  <c r="G10" i="7" s="1"/>
  <c r="AM9" i="7"/>
  <c r="X10" i="7" s="1"/>
  <c r="Q20" i="6"/>
  <c r="T20" i="6" s="1"/>
  <c r="Z20" i="6" s="1"/>
  <c r="AA20" i="6" s="1"/>
  <c r="S20" i="6"/>
  <c r="V20" i="6" s="1"/>
  <c r="R20" i="6"/>
  <c r="U20" i="6" s="1"/>
  <c r="J10" i="5"/>
  <c r="K10" i="5"/>
  <c r="J10" i="2"/>
  <c r="K10" i="2"/>
  <c r="S10" i="7" l="1"/>
  <c r="V10" i="7" s="1"/>
  <c r="Q10" i="7"/>
  <c r="T10" i="7" s="1"/>
  <c r="Z10" i="7" s="1"/>
  <c r="AA10" i="7" s="1"/>
  <c r="AE20" i="6"/>
  <c r="J21" i="6" s="1"/>
  <c r="AM20" i="6"/>
  <c r="X21" i="6" s="1"/>
  <c r="AF20" i="6"/>
  <c r="K21" i="6" s="1"/>
  <c r="AN20" i="6"/>
  <c r="Y21" i="6" s="1"/>
  <c r="AG20" i="6"/>
  <c r="L21" i="6" s="1"/>
  <c r="AH20" i="6"/>
  <c r="M21" i="6" s="1"/>
  <c r="R21" i="6" s="1"/>
  <c r="U21" i="6" s="1"/>
  <c r="AI20" i="6"/>
  <c r="N21" i="6" s="1"/>
  <c r="AB20" i="6"/>
  <c r="G21" i="6" s="1"/>
  <c r="AJ20" i="6"/>
  <c r="O21" i="6" s="1"/>
  <c r="S21" i="6" s="1"/>
  <c r="V21" i="6" s="1"/>
  <c r="AC20" i="6"/>
  <c r="H21" i="6" s="1"/>
  <c r="AK20" i="6"/>
  <c r="P21" i="6" s="1"/>
  <c r="AD20" i="6"/>
  <c r="I21" i="6" s="1"/>
  <c r="AL20" i="6"/>
  <c r="W21" i="6" s="1"/>
  <c r="L10" i="5"/>
  <c r="M10" i="5" s="1"/>
  <c r="H11" i="5" s="1"/>
  <c r="O10" i="5"/>
  <c r="G11" i="5" s="1"/>
  <c r="L10" i="2"/>
  <c r="AK10" i="7" l="1"/>
  <c r="P11" i="7" s="1"/>
  <c r="AH10" i="7"/>
  <c r="M11" i="7" s="1"/>
  <c r="AD10" i="7"/>
  <c r="I11" i="7" s="1"/>
  <c r="AI10" i="7"/>
  <c r="N11" i="7" s="1"/>
  <c r="AM10" i="7"/>
  <c r="X11" i="7" s="1"/>
  <c r="AF10" i="7"/>
  <c r="K11" i="7" s="1"/>
  <c r="Q11" i="7" s="1"/>
  <c r="T11" i="7" s="1"/>
  <c r="AJ10" i="7"/>
  <c r="O11" i="7" s="1"/>
  <c r="S11" i="7" s="1"/>
  <c r="V11" i="7" s="1"/>
  <c r="AC10" i="7"/>
  <c r="H11" i="7" s="1"/>
  <c r="AB10" i="7"/>
  <c r="G11" i="7" s="1"/>
  <c r="AN10" i="7"/>
  <c r="Y11" i="7" s="1"/>
  <c r="AG10" i="7"/>
  <c r="L11" i="7" s="1"/>
  <c r="AL10" i="7"/>
  <c r="W11" i="7" s="1"/>
  <c r="AE10" i="7"/>
  <c r="J11" i="7" s="1"/>
  <c r="Q21" i="6"/>
  <c r="T21" i="6" s="1"/>
  <c r="Z21" i="6" s="1"/>
  <c r="AA21" i="6" s="1"/>
  <c r="N10" i="5"/>
  <c r="I11" i="5" s="1"/>
  <c r="K11" i="5" s="1"/>
  <c r="J11" i="5"/>
  <c r="M10" i="2"/>
  <c r="H11" i="2" s="1"/>
  <c r="N10" i="2"/>
  <c r="I11" i="2" s="1"/>
  <c r="O10" i="2"/>
  <c r="G11" i="2" s="1"/>
  <c r="R11" i="7" l="1"/>
  <c r="U11" i="7" s="1"/>
  <c r="Z11" i="7" s="1"/>
  <c r="AA11" i="7" s="1"/>
  <c r="AC21" i="6"/>
  <c r="H22" i="6" s="1"/>
  <c r="AK21" i="6"/>
  <c r="P22" i="6" s="1"/>
  <c r="AD21" i="6"/>
  <c r="I22" i="6" s="1"/>
  <c r="AL21" i="6"/>
  <c r="W22" i="6" s="1"/>
  <c r="AE21" i="6"/>
  <c r="J22" i="6" s="1"/>
  <c r="AM21" i="6"/>
  <c r="X22" i="6" s="1"/>
  <c r="AF21" i="6"/>
  <c r="K22" i="6" s="1"/>
  <c r="AN21" i="6"/>
  <c r="Y22" i="6" s="1"/>
  <c r="AG21" i="6"/>
  <c r="L22" i="6" s="1"/>
  <c r="AH21" i="6"/>
  <c r="M22" i="6" s="1"/>
  <c r="AI21" i="6"/>
  <c r="N22" i="6" s="1"/>
  <c r="AB21" i="6"/>
  <c r="G22" i="6" s="1"/>
  <c r="AJ21" i="6"/>
  <c r="O22" i="6" s="1"/>
  <c r="S22" i="6" s="1"/>
  <c r="V22" i="6" s="1"/>
  <c r="L11" i="5"/>
  <c r="N11" i="5" s="1"/>
  <c r="I12" i="5" s="1"/>
  <c r="K11" i="2"/>
  <c r="J11" i="2"/>
  <c r="AB11" i="7" l="1"/>
  <c r="G12" i="7" s="1"/>
  <c r="AF11" i="7"/>
  <c r="K12" i="7" s="1"/>
  <c r="AJ11" i="7"/>
  <c r="O12" i="7" s="1"/>
  <c r="AC11" i="7"/>
  <c r="H12" i="7" s="1"/>
  <c r="AK11" i="7"/>
  <c r="P12" i="7" s="1"/>
  <c r="AD11" i="7"/>
  <c r="I12" i="7" s="1"/>
  <c r="AL11" i="7"/>
  <c r="W12" i="7" s="1"/>
  <c r="AH11" i="7"/>
  <c r="M12" i="7" s="1"/>
  <c r="R12" i="7" s="1"/>
  <c r="U12" i="7" s="1"/>
  <c r="AE11" i="7"/>
  <c r="J12" i="7" s="1"/>
  <c r="AI11" i="7"/>
  <c r="N12" i="7" s="1"/>
  <c r="AN11" i="7"/>
  <c r="Y12" i="7" s="1"/>
  <c r="AG11" i="7"/>
  <c r="L12" i="7" s="1"/>
  <c r="AM11" i="7"/>
  <c r="X12" i="7" s="1"/>
  <c r="Q22" i="6"/>
  <c r="T22" i="6" s="1"/>
  <c r="Z22" i="6" s="1"/>
  <c r="AA22" i="6" s="1"/>
  <c r="R22" i="6"/>
  <c r="U22" i="6" s="1"/>
  <c r="M11" i="5"/>
  <c r="H12" i="5" s="1"/>
  <c r="J12" i="5" s="1"/>
  <c r="O11" i="5"/>
  <c r="G12" i="5" s="1"/>
  <c r="K12" i="5"/>
  <c r="L11" i="2"/>
  <c r="O11" i="2" s="1"/>
  <c r="G12" i="2" s="1"/>
  <c r="S12" i="7" l="1"/>
  <c r="V12" i="7" s="1"/>
  <c r="Q12" i="7"/>
  <c r="T12" i="7" s="1"/>
  <c r="Z12" i="7" s="1"/>
  <c r="AA12" i="7" s="1"/>
  <c r="AI22" i="6"/>
  <c r="N23" i="6" s="1"/>
  <c r="AB22" i="6"/>
  <c r="G23" i="6" s="1"/>
  <c r="AJ22" i="6"/>
  <c r="O23" i="6" s="1"/>
  <c r="AC22" i="6"/>
  <c r="H23" i="6" s="1"/>
  <c r="AK22" i="6"/>
  <c r="P23" i="6" s="1"/>
  <c r="AD22" i="6"/>
  <c r="I23" i="6" s="1"/>
  <c r="AL22" i="6"/>
  <c r="W23" i="6" s="1"/>
  <c r="AE22" i="6"/>
  <c r="J23" i="6" s="1"/>
  <c r="AM22" i="6"/>
  <c r="X23" i="6" s="1"/>
  <c r="AF22" i="6"/>
  <c r="K23" i="6" s="1"/>
  <c r="AN22" i="6"/>
  <c r="Y23" i="6" s="1"/>
  <c r="AG22" i="6"/>
  <c r="L23" i="6" s="1"/>
  <c r="AH22" i="6"/>
  <c r="M23" i="6" s="1"/>
  <c r="L12" i="5"/>
  <c r="N12" i="5" s="1"/>
  <c r="I13" i="5" s="1"/>
  <c r="K13" i="5" s="1"/>
  <c r="M11" i="2"/>
  <c r="H12" i="2" s="1"/>
  <c r="J12" i="2" s="1"/>
  <c r="N11" i="2"/>
  <c r="I12" i="2" s="1"/>
  <c r="K12" i="2" s="1"/>
  <c r="AG12" i="7" l="1"/>
  <c r="L13" i="7" s="1"/>
  <c r="AL12" i="7"/>
  <c r="W13" i="7" s="1"/>
  <c r="AI12" i="7"/>
  <c r="N13" i="7" s="1"/>
  <c r="AB12" i="7"/>
  <c r="G13" i="7" s="1"/>
  <c r="AH12" i="7"/>
  <c r="M13" i="7" s="1"/>
  <c r="AE12" i="7"/>
  <c r="J13" i="7" s="1"/>
  <c r="AJ12" i="7"/>
  <c r="O13" i="7" s="1"/>
  <c r="S13" i="7" s="1"/>
  <c r="V13" i="7" s="1"/>
  <c r="AM12" i="7"/>
  <c r="X13" i="7" s="1"/>
  <c r="AC12" i="7"/>
  <c r="H13" i="7" s="1"/>
  <c r="AF12" i="7"/>
  <c r="K13" i="7" s="1"/>
  <c r="AK12" i="7"/>
  <c r="P13" i="7" s="1"/>
  <c r="AN12" i="7"/>
  <c r="Y13" i="7" s="1"/>
  <c r="AD12" i="7"/>
  <c r="I13" i="7" s="1"/>
  <c r="S23" i="6"/>
  <c r="V23" i="6" s="1"/>
  <c r="R23" i="6"/>
  <c r="U23" i="6" s="1"/>
  <c r="Q23" i="6"/>
  <c r="T23" i="6" s="1"/>
  <c r="O12" i="5"/>
  <c r="G13" i="5" s="1"/>
  <c r="M12" i="5"/>
  <c r="H13" i="5" s="1"/>
  <c r="J13" i="5"/>
  <c r="L13" i="5" s="1"/>
  <c r="L12" i="2"/>
  <c r="N12" i="2" s="1"/>
  <c r="I13" i="2" s="1"/>
  <c r="K13" i="2" s="1"/>
  <c r="R13" i="7" l="1"/>
  <c r="U13" i="7" s="1"/>
  <c r="Q13" i="7"/>
  <c r="T13" i="7" s="1"/>
  <c r="Z23" i="6"/>
  <c r="AA23" i="6" s="1"/>
  <c r="N13" i="5"/>
  <c r="I14" i="5" s="1"/>
  <c r="O13" i="5"/>
  <c r="G14" i="5" s="1"/>
  <c r="M13" i="5"/>
  <c r="H14" i="5" s="1"/>
  <c r="O12" i="2"/>
  <c r="G13" i="2" s="1"/>
  <c r="M12" i="2"/>
  <c r="H13" i="2" s="1"/>
  <c r="J13" i="2" s="1"/>
  <c r="Z13" i="7" l="1"/>
  <c r="AA13" i="7" s="1"/>
  <c r="AG23" i="6"/>
  <c r="L24" i="6" s="1"/>
  <c r="AH23" i="6"/>
  <c r="M24" i="6" s="1"/>
  <c r="AI23" i="6"/>
  <c r="N24" i="6" s="1"/>
  <c r="AB23" i="6"/>
  <c r="G24" i="6" s="1"/>
  <c r="AJ23" i="6"/>
  <c r="O24" i="6" s="1"/>
  <c r="AC23" i="6"/>
  <c r="H24" i="6" s="1"/>
  <c r="AK23" i="6"/>
  <c r="P24" i="6" s="1"/>
  <c r="AD23" i="6"/>
  <c r="I24" i="6" s="1"/>
  <c r="AL23" i="6"/>
  <c r="W24" i="6" s="1"/>
  <c r="AE23" i="6"/>
  <c r="J24" i="6" s="1"/>
  <c r="AM23" i="6"/>
  <c r="X24" i="6" s="1"/>
  <c r="AF23" i="6"/>
  <c r="K24" i="6" s="1"/>
  <c r="AN23" i="6"/>
  <c r="Y24" i="6" s="1"/>
  <c r="J14" i="5"/>
  <c r="K14" i="5"/>
  <c r="L14" i="5" s="1"/>
  <c r="M14" i="5" s="1"/>
  <c r="H15" i="5" s="1"/>
  <c r="L13" i="2"/>
  <c r="O13" i="2" s="1"/>
  <c r="G14" i="2" s="1"/>
  <c r="AK13" i="7" l="1"/>
  <c r="P14" i="7" s="1"/>
  <c r="AH13" i="7"/>
  <c r="M14" i="7" s="1"/>
  <c r="AJ13" i="7"/>
  <c r="O14" i="7" s="1"/>
  <c r="AD13" i="7"/>
  <c r="I14" i="7" s="1"/>
  <c r="AI13" i="7"/>
  <c r="N14" i="7" s="1"/>
  <c r="AL13" i="7"/>
  <c r="W14" i="7" s="1"/>
  <c r="AB13" i="7"/>
  <c r="G14" i="7" s="1"/>
  <c r="AC13" i="7"/>
  <c r="H14" i="7" s="1"/>
  <c r="AE13" i="7"/>
  <c r="J14" i="7" s="1"/>
  <c r="AN13" i="7"/>
  <c r="Y14" i="7" s="1"/>
  <c r="AG13" i="7"/>
  <c r="L14" i="7" s="1"/>
  <c r="AM13" i="7"/>
  <c r="X14" i="7" s="1"/>
  <c r="AF13" i="7"/>
  <c r="K14" i="7" s="1"/>
  <c r="Q24" i="6"/>
  <c r="T24" i="6" s="1"/>
  <c r="Z24" i="6" s="1"/>
  <c r="AA24" i="6" s="1"/>
  <c r="S24" i="6"/>
  <c r="V24" i="6" s="1"/>
  <c r="R24" i="6"/>
  <c r="U24" i="6" s="1"/>
  <c r="J15" i="5"/>
  <c r="N14" i="5"/>
  <c r="I15" i="5" s="1"/>
  <c r="O14" i="5"/>
  <c r="G15" i="5" s="1"/>
  <c r="N13" i="2"/>
  <c r="I14" i="2" s="1"/>
  <c r="K14" i="2" s="1"/>
  <c r="M13" i="2"/>
  <c r="H14" i="2" s="1"/>
  <c r="J14" i="2" s="1"/>
  <c r="Q14" i="7" l="1"/>
  <c r="T14" i="7" s="1"/>
  <c r="S14" i="7"/>
  <c r="V14" i="7" s="1"/>
  <c r="R14" i="7"/>
  <c r="U14" i="7" s="1"/>
  <c r="AE24" i="6"/>
  <c r="J25" i="6" s="1"/>
  <c r="AM24" i="6"/>
  <c r="X25" i="6" s="1"/>
  <c r="AF24" i="6"/>
  <c r="K25" i="6" s="1"/>
  <c r="AN24" i="6"/>
  <c r="Y25" i="6" s="1"/>
  <c r="AG24" i="6"/>
  <c r="L25" i="6" s="1"/>
  <c r="AH24" i="6"/>
  <c r="M25" i="6" s="1"/>
  <c r="R25" i="6" s="1"/>
  <c r="U25" i="6" s="1"/>
  <c r="AI24" i="6"/>
  <c r="N25" i="6" s="1"/>
  <c r="AB24" i="6"/>
  <c r="G25" i="6" s="1"/>
  <c r="AJ24" i="6"/>
  <c r="O25" i="6" s="1"/>
  <c r="S25" i="6" s="1"/>
  <c r="V25" i="6" s="1"/>
  <c r="AC24" i="6"/>
  <c r="H25" i="6" s="1"/>
  <c r="AK24" i="6"/>
  <c r="P25" i="6" s="1"/>
  <c r="AD24" i="6"/>
  <c r="I25" i="6" s="1"/>
  <c r="AL24" i="6"/>
  <c r="W25" i="6" s="1"/>
  <c r="K15" i="5"/>
  <c r="L15" i="5" s="1"/>
  <c r="L14" i="2"/>
  <c r="O14" i="2" s="1"/>
  <c r="G15" i="2" s="1"/>
  <c r="Z14" i="7" l="1"/>
  <c r="AA14" i="7" s="1"/>
  <c r="Q25" i="6"/>
  <c r="T25" i="6" s="1"/>
  <c r="Z25" i="6" s="1"/>
  <c r="AA25" i="6" s="1"/>
  <c r="M15" i="5"/>
  <c r="H16" i="5" s="1"/>
  <c r="O15" i="5"/>
  <c r="G16" i="5" s="1"/>
  <c r="N15" i="5"/>
  <c r="I16" i="5" s="1"/>
  <c r="M14" i="2"/>
  <c r="H15" i="2" s="1"/>
  <c r="J15" i="2" s="1"/>
  <c r="N14" i="2"/>
  <c r="I15" i="2" s="1"/>
  <c r="K15" i="2" s="1"/>
  <c r="L15" i="2" s="1"/>
  <c r="AD14" i="7" l="1"/>
  <c r="I15" i="7" s="1"/>
  <c r="AE14" i="7"/>
  <c r="J15" i="7" s="1"/>
  <c r="AI14" i="7"/>
  <c r="N15" i="7" s="1"/>
  <c r="AM14" i="7"/>
  <c r="X15" i="7" s="1"/>
  <c r="AJ14" i="7"/>
  <c r="O15" i="7" s="1"/>
  <c r="S15" i="7" s="1"/>
  <c r="V15" i="7" s="1"/>
  <c r="AG14" i="7"/>
  <c r="L15" i="7" s="1"/>
  <c r="AL14" i="7"/>
  <c r="W15" i="7" s="1"/>
  <c r="AF14" i="7"/>
  <c r="K15" i="7" s="1"/>
  <c r="Q15" i="7" s="1"/>
  <c r="T15" i="7" s="1"/>
  <c r="AN14" i="7"/>
  <c r="Y15" i="7" s="1"/>
  <c r="AK14" i="7"/>
  <c r="P15" i="7" s="1"/>
  <c r="AH14" i="7"/>
  <c r="M15" i="7" s="1"/>
  <c r="AB14" i="7"/>
  <c r="G15" i="7" s="1"/>
  <c r="AC14" i="7"/>
  <c r="H15" i="7" s="1"/>
  <c r="AC25" i="6"/>
  <c r="H26" i="6" s="1"/>
  <c r="AK25" i="6"/>
  <c r="P26" i="6" s="1"/>
  <c r="AD25" i="6"/>
  <c r="I26" i="6" s="1"/>
  <c r="AL25" i="6"/>
  <c r="W26" i="6" s="1"/>
  <c r="AE25" i="6"/>
  <c r="J26" i="6" s="1"/>
  <c r="AM25" i="6"/>
  <c r="X26" i="6" s="1"/>
  <c r="AF25" i="6"/>
  <c r="K26" i="6" s="1"/>
  <c r="AN25" i="6"/>
  <c r="Y26" i="6" s="1"/>
  <c r="AG25" i="6"/>
  <c r="L26" i="6" s="1"/>
  <c r="AH25" i="6"/>
  <c r="M26" i="6" s="1"/>
  <c r="AI25" i="6"/>
  <c r="N26" i="6" s="1"/>
  <c r="AB25" i="6"/>
  <c r="G26" i="6" s="1"/>
  <c r="AJ25" i="6"/>
  <c r="O26" i="6" s="1"/>
  <c r="S26" i="6" s="1"/>
  <c r="V26" i="6" s="1"/>
  <c r="K16" i="5"/>
  <c r="J16" i="5"/>
  <c r="L16" i="5" s="1"/>
  <c r="N16" i="5" s="1"/>
  <c r="I17" i="5" s="1"/>
  <c r="M15" i="2"/>
  <c r="H16" i="2" s="1"/>
  <c r="N15" i="2"/>
  <c r="I16" i="2" s="1"/>
  <c r="O15" i="2"/>
  <c r="G16" i="2" s="1"/>
  <c r="R15" i="7" l="1"/>
  <c r="U15" i="7" s="1"/>
  <c r="Z15" i="7" s="1"/>
  <c r="AA15" i="7" s="1"/>
  <c r="Q26" i="6"/>
  <c r="T26" i="6" s="1"/>
  <c r="Z26" i="6" s="1"/>
  <c r="AA26" i="6" s="1"/>
  <c r="R26" i="6"/>
  <c r="U26" i="6" s="1"/>
  <c r="K17" i="5"/>
  <c r="M16" i="5"/>
  <c r="H17" i="5" s="1"/>
  <c r="O16" i="5"/>
  <c r="G17" i="5" s="1"/>
  <c r="K16" i="2"/>
  <c r="J16" i="2"/>
  <c r="AI15" i="7" l="1"/>
  <c r="N16" i="7" s="1"/>
  <c r="AM15" i="7"/>
  <c r="X16" i="7" s="1"/>
  <c r="AG15" i="7"/>
  <c r="L16" i="7" s="1"/>
  <c r="AL15" i="7"/>
  <c r="W16" i="7" s="1"/>
  <c r="AH15" i="7"/>
  <c r="M16" i="7" s="1"/>
  <c r="AB15" i="7"/>
  <c r="G16" i="7" s="1"/>
  <c r="AF15" i="7"/>
  <c r="K16" i="7" s="1"/>
  <c r="Q16" i="7" s="1"/>
  <c r="T16" i="7" s="1"/>
  <c r="AJ15" i="7"/>
  <c r="O16" i="7" s="1"/>
  <c r="S16" i="7" s="1"/>
  <c r="V16" i="7" s="1"/>
  <c r="AN15" i="7"/>
  <c r="Y16" i="7" s="1"/>
  <c r="AC15" i="7"/>
  <c r="H16" i="7" s="1"/>
  <c r="AD15" i="7"/>
  <c r="I16" i="7" s="1"/>
  <c r="AE15" i="7"/>
  <c r="J16" i="7" s="1"/>
  <c r="AK15" i="7"/>
  <c r="P16" i="7" s="1"/>
  <c r="AI26" i="6"/>
  <c r="N27" i="6" s="1"/>
  <c r="AB26" i="6"/>
  <c r="G27" i="6" s="1"/>
  <c r="AJ26" i="6"/>
  <c r="O27" i="6" s="1"/>
  <c r="AC26" i="6"/>
  <c r="H27" i="6" s="1"/>
  <c r="AK26" i="6"/>
  <c r="P27" i="6" s="1"/>
  <c r="AD26" i="6"/>
  <c r="I27" i="6" s="1"/>
  <c r="AL26" i="6"/>
  <c r="W27" i="6" s="1"/>
  <c r="AF26" i="6"/>
  <c r="K27" i="6" s="1"/>
  <c r="Q27" i="6" s="1"/>
  <c r="T27" i="6" s="1"/>
  <c r="AN26" i="6"/>
  <c r="Y27" i="6" s="1"/>
  <c r="AG26" i="6"/>
  <c r="L27" i="6" s="1"/>
  <c r="AM26" i="6"/>
  <c r="X27" i="6" s="1"/>
  <c r="AE26" i="6"/>
  <c r="J27" i="6" s="1"/>
  <c r="AH26" i="6"/>
  <c r="M27" i="6" s="1"/>
  <c r="J17" i="5"/>
  <c r="L17" i="5" s="1"/>
  <c r="L16" i="2"/>
  <c r="R16" i="7" l="1"/>
  <c r="U16" i="7" s="1"/>
  <c r="Z16" i="7" s="1"/>
  <c r="AA16" i="7" s="1"/>
  <c r="R27" i="6"/>
  <c r="U27" i="6" s="1"/>
  <c r="Z27" i="6" s="1"/>
  <c r="AA27" i="6" s="1"/>
  <c r="S27" i="6"/>
  <c r="V27" i="6" s="1"/>
  <c r="N17" i="5"/>
  <c r="I18" i="5" s="1"/>
  <c r="O17" i="5"/>
  <c r="G18" i="5" s="1"/>
  <c r="M17" i="5"/>
  <c r="H18" i="5" s="1"/>
  <c r="M16" i="2"/>
  <c r="H17" i="2" s="1"/>
  <c r="N16" i="2"/>
  <c r="I17" i="2" s="1"/>
  <c r="K17" i="2" s="1"/>
  <c r="O16" i="2"/>
  <c r="G17" i="2" s="1"/>
  <c r="AH16" i="7" l="1"/>
  <c r="M17" i="7" s="1"/>
  <c r="AL16" i="7"/>
  <c r="W17" i="7" s="1"/>
  <c r="AI16" i="7"/>
  <c r="N17" i="7" s="1"/>
  <c r="AB16" i="7"/>
  <c r="G17" i="7" s="1"/>
  <c r="AE16" i="7"/>
  <c r="J17" i="7" s="1"/>
  <c r="AJ16" i="7"/>
  <c r="O17" i="7" s="1"/>
  <c r="S17" i="7" s="1"/>
  <c r="V17" i="7" s="1"/>
  <c r="AN16" i="7"/>
  <c r="Y17" i="7" s="1"/>
  <c r="AM16" i="7"/>
  <c r="X17" i="7" s="1"/>
  <c r="AC16" i="7"/>
  <c r="H17" i="7" s="1"/>
  <c r="AF16" i="7"/>
  <c r="K17" i="7" s="1"/>
  <c r="AD16" i="7"/>
  <c r="I17" i="7" s="1"/>
  <c r="AG16" i="7"/>
  <c r="L17" i="7" s="1"/>
  <c r="AK16" i="7"/>
  <c r="P17" i="7" s="1"/>
  <c r="AG27" i="6"/>
  <c r="L28" i="6" s="1"/>
  <c r="AH27" i="6"/>
  <c r="M28" i="6" s="1"/>
  <c r="AI27" i="6"/>
  <c r="N28" i="6" s="1"/>
  <c r="AB27" i="6"/>
  <c r="G28" i="6" s="1"/>
  <c r="AJ27" i="6"/>
  <c r="O28" i="6" s="1"/>
  <c r="S28" i="6" s="1"/>
  <c r="V28" i="6" s="1"/>
  <c r="AD27" i="6"/>
  <c r="I28" i="6" s="1"/>
  <c r="AL27" i="6"/>
  <c r="W28" i="6" s="1"/>
  <c r="AE27" i="6"/>
  <c r="J28" i="6" s="1"/>
  <c r="AM27" i="6"/>
  <c r="X28" i="6" s="1"/>
  <c r="AK27" i="6"/>
  <c r="P28" i="6" s="1"/>
  <c r="AN27" i="6"/>
  <c r="Y28" i="6" s="1"/>
  <c r="AC27" i="6"/>
  <c r="H28" i="6" s="1"/>
  <c r="AF27" i="6"/>
  <c r="K28" i="6" s="1"/>
  <c r="Q28" i="6" s="1"/>
  <c r="T28" i="6" s="1"/>
  <c r="J18" i="5"/>
  <c r="K18" i="5"/>
  <c r="J17" i="2"/>
  <c r="L17" i="2" s="1"/>
  <c r="Q17" i="7" l="1"/>
  <c r="T17" i="7" s="1"/>
  <c r="R17" i="7"/>
  <c r="U17" i="7" s="1"/>
  <c r="R28" i="6"/>
  <c r="U28" i="6" s="1"/>
  <c r="Z28" i="6" s="1"/>
  <c r="AA28" i="6" s="1"/>
  <c r="L18" i="5"/>
  <c r="M18" i="5" s="1"/>
  <c r="H19" i="5" s="1"/>
  <c r="J19" i="5" s="1"/>
  <c r="N18" i="5"/>
  <c r="I19" i="5" s="1"/>
  <c r="O18" i="5"/>
  <c r="G19" i="5" s="1"/>
  <c r="N17" i="2"/>
  <c r="I18" i="2" s="1"/>
  <c r="M17" i="2"/>
  <c r="H18" i="2" s="1"/>
  <c r="O17" i="2"/>
  <c r="G18" i="2" s="1"/>
  <c r="Z17" i="7" l="1"/>
  <c r="AA17" i="7" s="1"/>
  <c r="AE28" i="6"/>
  <c r="J29" i="6" s="1"/>
  <c r="AM28" i="6"/>
  <c r="X29" i="6" s="1"/>
  <c r="AF28" i="6"/>
  <c r="K29" i="6" s="1"/>
  <c r="AN28" i="6"/>
  <c r="Y29" i="6" s="1"/>
  <c r="AG28" i="6"/>
  <c r="L29" i="6" s="1"/>
  <c r="AC28" i="6"/>
  <c r="H29" i="6" s="1"/>
  <c r="AK28" i="6"/>
  <c r="P29" i="6" s="1"/>
  <c r="AJ28" i="6"/>
  <c r="O29" i="6" s="1"/>
  <c r="S29" i="6" s="1"/>
  <c r="V29" i="6" s="1"/>
  <c r="AL28" i="6"/>
  <c r="W29" i="6" s="1"/>
  <c r="AB28" i="6"/>
  <c r="G29" i="6" s="1"/>
  <c r="AD28" i="6"/>
  <c r="I29" i="6" s="1"/>
  <c r="AH28" i="6"/>
  <c r="M29" i="6" s="1"/>
  <c r="AI28" i="6"/>
  <c r="N29" i="6" s="1"/>
  <c r="K19" i="5"/>
  <c r="L19" i="5" s="1"/>
  <c r="J18" i="2"/>
  <c r="K18" i="2"/>
  <c r="AF17" i="7" l="1"/>
  <c r="K18" i="7" s="1"/>
  <c r="AN17" i="7"/>
  <c r="Y18" i="7" s="1"/>
  <c r="AC17" i="7"/>
  <c r="H18" i="7" s="1"/>
  <c r="AG17" i="7"/>
  <c r="L18" i="7" s="1"/>
  <c r="AK17" i="7"/>
  <c r="P18" i="7" s="1"/>
  <c r="AL17" i="7"/>
  <c r="W18" i="7" s="1"/>
  <c r="AE17" i="7"/>
  <c r="J18" i="7" s="1"/>
  <c r="AH17" i="7"/>
  <c r="M18" i="7" s="1"/>
  <c r="R18" i="7" s="1"/>
  <c r="U18" i="7" s="1"/>
  <c r="AJ17" i="7"/>
  <c r="O18" i="7" s="1"/>
  <c r="AD17" i="7"/>
  <c r="I18" i="7" s="1"/>
  <c r="AI17" i="7"/>
  <c r="N18" i="7" s="1"/>
  <c r="AB17" i="7"/>
  <c r="G18" i="7" s="1"/>
  <c r="AM17" i="7"/>
  <c r="X18" i="7" s="1"/>
  <c r="R29" i="6"/>
  <c r="U29" i="6" s="1"/>
  <c r="Q29" i="6"/>
  <c r="T29" i="6" s="1"/>
  <c r="Z29" i="6" s="1"/>
  <c r="AA29" i="6" s="1"/>
  <c r="M19" i="5"/>
  <c r="H20" i="5" s="1"/>
  <c r="O19" i="5"/>
  <c r="G20" i="5" s="1"/>
  <c r="N19" i="5"/>
  <c r="I20" i="5" s="1"/>
  <c r="L18" i="2"/>
  <c r="S18" i="7" l="1"/>
  <c r="V18" i="7" s="1"/>
  <c r="Q18" i="7"/>
  <c r="T18" i="7" s="1"/>
  <c r="AC29" i="6"/>
  <c r="H30" i="6" s="1"/>
  <c r="AK29" i="6"/>
  <c r="P30" i="6" s="1"/>
  <c r="AD29" i="6"/>
  <c r="I30" i="6" s="1"/>
  <c r="AL29" i="6"/>
  <c r="W30" i="6" s="1"/>
  <c r="AE29" i="6"/>
  <c r="J30" i="6" s="1"/>
  <c r="AM29" i="6"/>
  <c r="X30" i="6" s="1"/>
  <c r="AI29" i="6"/>
  <c r="N30" i="6" s="1"/>
  <c r="AH29" i="6"/>
  <c r="M30" i="6" s="1"/>
  <c r="R30" i="6" s="1"/>
  <c r="U30" i="6" s="1"/>
  <c r="AJ29" i="6"/>
  <c r="O30" i="6" s="1"/>
  <c r="AN29" i="6"/>
  <c r="Y30" i="6" s="1"/>
  <c r="AB29" i="6"/>
  <c r="G30" i="6" s="1"/>
  <c r="AF29" i="6"/>
  <c r="K30" i="6" s="1"/>
  <c r="AG29" i="6"/>
  <c r="L30" i="6" s="1"/>
  <c r="K20" i="5"/>
  <c r="J20" i="5"/>
  <c r="L20" i="5" s="1"/>
  <c r="O18" i="2"/>
  <c r="G19" i="2" s="1"/>
  <c r="M18" i="2"/>
  <c r="H19" i="2" s="1"/>
  <c r="N18" i="2"/>
  <c r="I19" i="2" s="1"/>
  <c r="Z18" i="7" l="1"/>
  <c r="AA18" i="7" s="1"/>
  <c r="AL18" i="7" s="1"/>
  <c r="W19" i="7" s="1"/>
  <c r="AH18" i="7"/>
  <c r="M19" i="7" s="1"/>
  <c r="Q30" i="6"/>
  <c r="T30" i="6" s="1"/>
  <c r="S30" i="6"/>
  <c r="V30" i="6" s="1"/>
  <c r="N20" i="5"/>
  <c r="I21" i="5" s="1"/>
  <c r="M20" i="5"/>
  <c r="H21" i="5" s="1"/>
  <c r="O20" i="5"/>
  <c r="G21" i="5" s="1"/>
  <c r="K19" i="2"/>
  <c r="J19" i="2"/>
  <c r="AB18" i="7" l="1"/>
  <c r="G19" i="7" s="1"/>
  <c r="AD18" i="7"/>
  <c r="I19" i="7" s="1"/>
  <c r="S19" i="7" s="1"/>
  <c r="V19" i="7" s="1"/>
  <c r="AI18" i="7"/>
  <c r="N19" i="7" s="1"/>
  <c r="AG18" i="7"/>
  <c r="L19" i="7" s="1"/>
  <c r="AE18" i="7"/>
  <c r="J19" i="7" s="1"/>
  <c r="AC18" i="7"/>
  <c r="H19" i="7" s="1"/>
  <c r="R19" i="7" s="1"/>
  <c r="U19" i="7" s="1"/>
  <c r="AK18" i="7"/>
  <c r="P19" i="7" s="1"/>
  <c r="AN18" i="7"/>
  <c r="Y19" i="7" s="1"/>
  <c r="AF18" i="7"/>
  <c r="K19" i="7" s="1"/>
  <c r="Q19" i="7" s="1"/>
  <c r="T19" i="7" s="1"/>
  <c r="AM18" i="7"/>
  <c r="X19" i="7" s="1"/>
  <c r="AJ18" i="7"/>
  <c r="O19" i="7" s="1"/>
  <c r="Z30" i="6"/>
  <c r="AA30" i="6" s="1"/>
  <c r="J21" i="5"/>
  <c r="K21" i="5"/>
  <c r="L19" i="2"/>
  <c r="Z19" i="7" l="1"/>
  <c r="AA19" i="7" s="1"/>
  <c r="AI30" i="6"/>
  <c r="N31" i="6" s="1"/>
  <c r="AB30" i="6"/>
  <c r="G31" i="6" s="1"/>
  <c r="AJ30" i="6"/>
  <c r="O31" i="6" s="1"/>
  <c r="AC30" i="6"/>
  <c r="H31" i="6" s="1"/>
  <c r="AK30" i="6"/>
  <c r="P31" i="6" s="1"/>
  <c r="AG30" i="6"/>
  <c r="L31" i="6" s="1"/>
  <c r="AF30" i="6"/>
  <c r="K31" i="6" s="1"/>
  <c r="Q31" i="6" s="1"/>
  <c r="T31" i="6" s="1"/>
  <c r="AH30" i="6"/>
  <c r="M31" i="6" s="1"/>
  <c r="R31" i="6" s="1"/>
  <c r="U31" i="6" s="1"/>
  <c r="AL30" i="6"/>
  <c r="W31" i="6" s="1"/>
  <c r="AM30" i="6"/>
  <c r="X31" i="6" s="1"/>
  <c r="AN30" i="6"/>
  <c r="Y31" i="6" s="1"/>
  <c r="AD30" i="6"/>
  <c r="I31" i="6" s="1"/>
  <c r="AE30" i="6"/>
  <c r="J31" i="6" s="1"/>
  <c r="L21" i="5"/>
  <c r="O21" i="5"/>
  <c r="G22" i="5" s="1"/>
  <c r="M21" i="5"/>
  <c r="H22" i="5" s="1"/>
  <c r="N21" i="5"/>
  <c r="I22" i="5" s="1"/>
  <c r="O19" i="2"/>
  <c r="G20" i="2" s="1"/>
  <c r="N19" i="2"/>
  <c r="I20" i="2" s="1"/>
  <c r="M19" i="2"/>
  <c r="H20" i="2" s="1"/>
  <c r="AJ19" i="7" l="1"/>
  <c r="O20" i="7" s="1"/>
  <c r="AN19" i="7"/>
  <c r="Y20" i="7" s="1"/>
  <c r="AC19" i="7"/>
  <c r="H20" i="7" s="1"/>
  <c r="AG19" i="7"/>
  <c r="L20" i="7" s="1"/>
  <c r="AL19" i="7"/>
  <c r="W20" i="7" s="1"/>
  <c r="AH19" i="7"/>
  <c r="M20" i="7" s="1"/>
  <c r="AE19" i="7"/>
  <c r="J20" i="7" s="1"/>
  <c r="AI19" i="7"/>
  <c r="N20" i="7" s="1"/>
  <c r="AM19" i="7"/>
  <c r="X20" i="7" s="1"/>
  <c r="AB19" i="7"/>
  <c r="G20" i="7" s="1"/>
  <c r="AF19" i="7"/>
  <c r="K20" i="7" s="1"/>
  <c r="AK19" i="7"/>
  <c r="P20" i="7" s="1"/>
  <c r="AD19" i="7"/>
  <c r="I20" i="7" s="1"/>
  <c r="S31" i="6"/>
  <c r="V31" i="6" s="1"/>
  <c r="Z31" i="6" s="1"/>
  <c r="AA31" i="6" s="1"/>
  <c r="K22" i="5"/>
  <c r="J22" i="5"/>
  <c r="L22" i="5"/>
  <c r="N22" i="5" s="1"/>
  <c r="I23" i="5" s="1"/>
  <c r="O22" i="5"/>
  <c r="G23" i="5" s="1"/>
  <c r="K20" i="2"/>
  <c r="J20" i="2"/>
  <c r="R20" i="7" l="1"/>
  <c r="U20" i="7" s="1"/>
  <c r="Q20" i="7"/>
  <c r="T20" i="7" s="1"/>
  <c r="S20" i="7"/>
  <c r="V20" i="7" s="1"/>
  <c r="AG31" i="6"/>
  <c r="L32" i="6" s="1"/>
  <c r="AH31" i="6"/>
  <c r="M32" i="6" s="1"/>
  <c r="AI31" i="6"/>
  <c r="N32" i="6" s="1"/>
  <c r="AE31" i="6"/>
  <c r="J32" i="6" s="1"/>
  <c r="AM31" i="6"/>
  <c r="X32" i="6" s="1"/>
  <c r="AD31" i="6"/>
  <c r="I32" i="6" s="1"/>
  <c r="AF31" i="6"/>
  <c r="K32" i="6" s="1"/>
  <c r="Q32" i="6" s="1"/>
  <c r="T32" i="6" s="1"/>
  <c r="AJ31" i="6"/>
  <c r="O32" i="6" s="1"/>
  <c r="S32" i="6" s="1"/>
  <c r="V32" i="6" s="1"/>
  <c r="AK31" i="6"/>
  <c r="P32" i="6" s="1"/>
  <c r="AL31" i="6"/>
  <c r="W32" i="6" s="1"/>
  <c r="AN31" i="6"/>
  <c r="Y32" i="6" s="1"/>
  <c r="AB31" i="6"/>
  <c r="G32" i="6" s="1"/>
  <c r="AC31" i="6"/>
  <c r="H32" i="6" s="1"/>
  <c r="K23" i="5"/>
  <c r="M22" i="5"/>
  <c r="H23" i="5" s="1"/>
  <c r="L20" i="2"/>
  <c r="N20" i="2" s="1"/>
  <c r="I21" i="2" s="1"/>
  <c r="K21" i="2" s="1"/>
  <c r="Z20" i="7" l="1"/>
  <c r="AA20" i="7" s="1"/>
  <c r="AI20" i="7"/>
  <c r="N21" i="7" s="1"/>
  <c r="AB20" i="7"/>
  <c r="G21" i="7" s="1"/>
  <c r="AE20" i="7"/>
  <c r="J21" i="7" s="1"/>
  <c r="AJ20" i="7"/>
  <c r="O21" i="7" s="1"/>
  <c r="S21" i="7" s="1"/>
  <c r="V21" i="7" s="1"/>
  <c r="AC20" i="7"/>
  <c r="H21" i="7" s="1"/>
  <c r="AH20" i="7"/>
  <c r="M21" i="7" s="1"/>
  <c r="R21" i="7" s="1"/>
  <c r="U21" i="7" s="1"/>
  <c r="AM20" i="7"/>
  <c r="X21" i="7" s="1"/>
  <c r="AF20" i="7"/>
  <c r="K21" i="7" s="1"/>
  <c r="AK20" i="7"/>
  <c r="P21" i="7" s="1"/>
  <c r="AN20" i="7"/>
  <c r="Y21" i="7" s="1"/>
  <c r="AD20" i="7"/>
  <c r="I21" i="7" s="1"/>
  <c r="AG20" i="7"/>
  <c r="L21" i="7" s="1"/>
  <c r="AL20" i="7"/>
  <c r="W21" i="7" s="1"/>
  <c r="R32" i="6"/>
  <c r="U32" i="6" s="1"/>
  <c r="Z32" i="6" s="1"/>
  <c r="AA32" i="6" s="1"/>
  <c r="J23" i="5"/>
  <c r="L23" i="5" s="1"/>
  <c r="M23" i="5"/>
  <c r="M20" i="2"/>
  <c r="H21" i="2" s="1"/>
  <c r="J21" i="2" s="1"/>
  <c r="O20" i="2"/>
  <c r="G21" i="2" s="1"/>
  <c r="Q21" i="7" l="1"/>
  <c r="T21" i="7" s="1"/>
  <c r="Z21" i="7" s="1"/>
  <c r="AA21" i="7" s="1"/>
  <c r="AH32" i="6"/>
  <c r="M33" i="6" s="1"/>
  <c r="AI32" i="6"/>
  <c r="N33" i="6" s="1"/>
  <c r="AB32" i="6"/>
  <c r="G33" i="6" s="1"/>
  <c r="AJ32" i="6"/>
  <c r="O33" i="6" s="1"/>
  <c r="AC32" i="6"/>
  <c r="H33" i="6" s="1"/>
  <c r="AK32" i="6"/>
  <c r="P33" i="6" s="1"/>
  <c r="AD32" i="6"/>
  <c r="I33" i="6" s="1"/>
  <c r="AL32" i="6"/>
  <c r="W33" i="6" s="1"/>
  <c r="AE32" i="6"/>
  <c r="J33" i="6" s="1"/>
  <c r="AM32" i="6"/>
  <c r="X33" i="6" s="1"/>
  <c r="AF32" i="6"/>
  <c r="K33" i="6" s="1"/>
  <c r="AN32" i="6"/>
  <c r="Y33" i="6" s="1"/>
  <c r="AG32" i="6"/>
  <c r="L33" i="6" s="1"/>
  <c r="H24" i="5"/>
  <c r="N23" i="5"/>
  <c r="I24" i="5" s="1"/>
  <c r="O23" i="5"/>
  <c r="G24" i="5" s="1"/>
  <c r="L21" i="2"/>
  <c r="M21" i="2" s="1"/>
  <c r="H22" i="2" s="1"/>
  <c r="AL21" i="7" l="1"/>
  <c r="W22" i="7" s="1"/>
  <c r="AB21" i="7"/>
  <c r="G22" i="7" s="1"/>
  <c r="AJ21" i="7"/>
  <c r="O22" i="7" s="1"/>
  <c r="AK21" i="7"/>
  <c r="P22" i="7" s="1"/>
  <c r="AE21" i="7"/>
  <c r="J22" i="7" s="1"/>
  <c r="AI21" i="7"/>
  <c r="N22" i="7" s="1"/>
  <c r="AM21" i="7"/>
  <c r="X22" i="7" s="1"/>
  <c r="AF21" i="7"/>
  <c r="K22" i="7" s="1"/>
  <c r="Q22" i="7" s="1"/>
  <c r="T22" i="7" s="1"/>
  <c r="AH21" i="7"/>
  <c r="M22" i="7" s="1"/>
  <c r="AN21" i="7"/>
  <c r="Y22" i="7" s="1"/>
  <c r="AC21" i="7"/>
  <c r="H22" i="7" s="1"/>
  <c r="AG21" i="7"/>
  <c r="L22" i="7" s="1"/>
  <c r="AD21" i="7"/>
  <c r="I22" i="7" s="1"/>
  <c r="Q33" i="6"/>
  <c r="T33" i="6" s="1"/>
  <c r="Z33" i="6" s="1"/>
  <c r="AA33" i="6" s="1"/>
  <c r="S33" i="6"/>
  <c r="V33" i="6" s="1"/>
  <c r="R33" i="6"/>
  <c r="U33" i="6" s="1"/>
  <c r="Q10" i="5"/>
  <c r="R10" i="5" s="1"/>
  <c r="S10" i="5" s="1"/>
  <c r="Q11" i="5"/>
  <c r="R11" i="5" s="1"/>
  <c r="S11" i="5" s="1"/>
  <c r="Q8" i="5"/>
  <c r="R8" i="5" s="1"/>
  <c r="S8" i="5" s="1"/>
  <c r="Q22" i="5"/>
  <c r="R22" i="5" s="1"/>
  <c r="S22" i="5" s="1"/>
  <c r="Q15" i="5"/>
  <c r="R15" i="5" s="1"/>
  <c r="S15" i="5" s="1"/>
  <c r="Q17" i="5"/>
  <c r="R17" i="5" s="1"/>
  <c r="S17" i="5" s="1"/>
  <c r="Q19" i="5"/>
  <c r="R19" i="5" s="1"/>
  <c r="S19" i="5" s="1"/>
  <c r="Q3" i="5"/>
  <c r="R3" i="5" s="1"/>
  <c r="S3" i="5" s="1"/>
  <c r="Q21" i="5"/>
  <c r="R21" i="5" s="1"/>
  <c r="S21" i="5" s="1"/>
  <c r="Q12" i="5"/>
  <c r="R12" i="5" s="1"/>
  <c r="S12" i="5" s="1"/>
  <c r="Q5" i="5"/>
  <c r="R5" i="5" s="1"/>
  <c r="S5" i="5" s="1"/>
  <c r="Q7" i="5"/>
  <c r="R7" i="5" s="1"/>
  <c r="S7" i="5" s="1"/>
  <c r="Q16" i="5"/>
  <c r="R16" i="5" s="1"/>
  <c r="S16" i="5" s="1"/>
  <c r="J24" i="5"/>
  <c r="K24" i="5"/>
  <c r="Q2" i="5"/>
  <c r="R2" i="5" s="1"/>
  <c r="S2" i="5" s="1"/>
  <c r="Q4" i="5"/>
  <c r="R4" i="5" s="1"/>
  <c r="S4" i="5" s="1"/>
  <c r="Q18" i="5"/>
  <c r="R18" i="5" s="1"/>
  <c r="S18" i="5" s="1"/>
  <c r="Q14" i="5"/>
  <c r="R14" i="5" s="1"/>
  <c r="S14" i="5" s="1"/>
  <c r="Q23" i="5"/>
  <c r="R23" i="5" s="1"/>
  <c r="S23" i="5" s="1"/>
  <c r="Q9" i="5"/>
  <c r="R9" i="5" s="1"/>
  <c r="S9" i="5" s="1"/>
  <c r="Q6" i="5"/>
  <c r="R6" i="5" s="1"/>
  <c r="S6" i="5" s="1"/>
  <c r="Q20" i="5"/>
  <c r="R20" i="5" s="1"/>
  <c r="S20" i="5" s="1"/>
  <c r="Q13" i="5"/>
  <c r="R13" i="5" s="1"/>
  <c r="S13" i="5" s="1"/>
  <c r="O21" i="2"/>
  <c r="G22" i="2" s="1"/>
  <c r="N21" i="2"/>
  <c r="I22" i="2" s="1"/>
  <c r="K22" i="2" s="1"/>
  <c r="J22" i="2"/>
  <c r="S22" i="7" l="1"/>
  <c r="V22" i="7" s="1"/>
  <c r="R22" i="7"/>
  <c r="U22" i="7" s="1"/>
  <c r="Z22" i="7" s="1"/>
  <c r="AA22" i="7" s="1"/>
  <c r="AF33" i="6"/>
  <c r="K34" i="6" s="1"/>
  <c r="AN33" i="6"/>
  <c r="Y34" i="6" s="1"/>
  <c r="AG33" i="6"/>
  <c r="L34" i="6" s="1"/>
  <c r="AH33" i="6"/>
  <c r="M34" i="6" s="1"/>
  <c r="R34" i="6" s="1"/>
  <c r="U34" i="6" s="1"/>
  <c r="AI33" i="6"/>
  <c r="N34" i="6" s="1"/>
  <c r="AB33" i="6"/>
  <c r="G34" i="6" s="1"/>
  <c r="AJ33" i="6"/>
  <c r="O34" i="6" s="1"/>
  <c r="S34" i="6" s="1"/>
  <c r="V34" i="6" s="1"/>
  <c r="AC33" i="6"/>
  <c r="H34" i="6" s="1"/>
  <c r="AK33" i="6"/>
  <c r="P34" i="6" s="1"/>
  <c r="AD33" i="6"/>
  <c r="I34" i="6" s="1"/>
  <c r="AL33" i="6"/>
  <c r="W34" i="6" s="1"/>
  <c r="AM33" i="6"/>
  <c r="X34" i="6" s="1"/>
  <c r="AE33" i="6"/>
  <c r="J34" i="6" s="1"/>
  <c r="L24" i="5"/>
  <c r="N24" i="5" s="1"/>
  <c r="I25" i="5" s="1"/>
  <c r="T23" i="5"/>
  <c r="L22" i="2"/>
  <c r="AL22" i="7" l="1"/>
  <c r="W23" i="7" s="1"/>
  <c r="AE22" i="7"/>
  <c r="J23" i="7" s="1"/>
  <c r="AF22" i="7"/>
  <c r="K23" i="7" s="1"/>
  <c r="AD22" i="7"/>
  <c r="I23" i="7" s="1"/>
  <c r="AI22" i="7"/>
  <c r="N23" i="7" s="1"/>
  <c r="AM22" i="7"/>
  <c r="X23" i="7" s="1"/>
  <c r="AB22" i="7"/>
  <c r="G23" i="7" s="1"/>
  <c r="AJ22" i="7"/>
  <c r="O23" i="7" s="1"/>
  <c r="AN22" i="7"/>
  <c r="Y23" i="7" s="1"/>
  <c r="AC22" i="7"/>
  <c r="H23" i="7" s="1"/>
  <c r="AG22" i="7"/>
  <c r="L23" i="7" s="1"/>
  <c r="AH22" i="7"/>
  <c r="M23" i="7" s="1"/>
  <c r="AK22" i="7"/>
  <c r="P23" i="7" s="1"/>
  <c r="Q34" i="6"/>
  <c r="T34" i="6" s="1"/>
  <c r="Z34" i="6" s="1"/>
  <c r="AA34" i="6" s="1"/>
  <c r="M24" i="5"/>
  <c r="H25" i="5" s="1"/>
  <c r="O24" i="5"/>
  <c r="G25" i="5" s="1"/>
  <c r="J25" i="5"/>
  <c r="K25" i="5"/>
  <c r="L25" i="5" s="1"/>
  <c r="O22" i="2"/>
  <c r="G23" i="2" s="1"/>
  <c r="N22" i="2"/>
  <c r="I23" i="2" s="1"/>
  <c r="K23" i="2" s="1"/>
  <c r="M22" i="2"/>
  <c r="H23" i="2" s="1"/>
  <c r="S23" i="7" l="1"/>
  <c r="V23" i="7" s="1"/>
  <c r="Q23" i="7"/>
  <c r="T23" i="7" s="1"/>
  <c r="R23" i="7"/>
  <c r="U23" i="7" s="1"/>
  <c r="Z23" i="7" s="1"/>
  <c r="AA23" i="7" s="1"/>
  <c r="AD34" i="6"/>
  <c r="I35" i="6" s="1"/>
  <c r="AL34" i="6"/>
  <c r="W35" i="6" s="1"/>
  <c r="AE34" i="6"/>
  <c r="J35" i="6" s="1"/>
  <c r="AM34" i="6"/>
  <c r="X35" i="6" s="1"/>
  <c r="AF34" i="6"/>
  <c r="K35" i="6" s="1"/>
  <c r="AN34" i="6"/>
  <c r="Y35" i="6" s="1"/>
  <c r="AG34" i="6"/>
  <c r="L35" i="6" s="1"/>
  <c r="AH34" i="6"/>
  <c r="M35" i="6" s="1"/>
  <c r="R35" i="6" s="1"/>
  <c r="U35" i="6" s="1"/>
  <c r="AI34" i="6"/>
  <c r="N35" i="6" s="1"/>
  <c r="AB34" i="6"/>
  <c r="G35" i="6" s="1"/>
  <c r="AJ34" i="6"/>
  <c r="O35" i="6" s="1"/>
  <c r="AC34" i="6"/>
  <c r="H35" i="6" s="1"/>
  <c r="AK34" i="6"/>
  <c r="P35" i="6" s="1"/>
  <c r="M25" i="5"/>
  <c r="H26" i="5" s="1"/>
  <c r="O25" i="5"/>
  <c r="G26" i="5" s="1"/>
  <c r="N25" i="5"/>
  <c r="I26" i="5" s="1"/>
  <c r="J23" i="2"/>
  <c r="L23" i="2" s="1"/>
  <c r="N23" i="2" s="1"/>
  <c r="I24" i="2" s="1"/>
  <c r="AC23" i="7" l="1"/>
  <c r="H24" i="7" s="1"/>
  <c r="AD23" i="7"/>
  <c r="I24" i="7" s="1"/>
  <c r="AG23" i="7"/>
  <c r="L24" i="7" s="1"/>
  <c r="AL23" i="7"/>
  <c r="W24" i="7" s="1"/>
  <c r="AF23" i="7"/>
  <c r="AK23" i="7"/>
  <c r="P24" i="7" s="1"/>
  <c r="AH23" i="7"/>
  <c r="AE23" i="7"/>
  <c r="J24" i="7" s="1"/>
  <c r="AB23" i="7"/>
  <c r="G24" i="7" s="1"/>
  <c r="AJ23" i="7"/>
  <c r="AN23" i="7"/>
  <c r="Y24" i="7" s="1"/>
  <c r="AI23" i="7"/>
  <c r="N24" i="7" s="1"/>
  <c r="AM23" i="7"/>
  <c r="X24" i="7" s="1"/>
  <c r="S35" i="6"/>
  <c r="V35" i="6" s="1"/>
  <c r="Q35" i="6"/>
  <c r="T35" i="6" s="1"/>
  <c r="Z35" i="6" s="1"/>
  <c r="AA35" i="6" s="1"/>
  <c r="K26" i="5"/>
  <c r="J26" i="5"/>
  <c r="L26" i="5" s="1"/>
  <c r="O23" i="2"/>
  <c r="G24" i="2" s="1"/>
  <c r="K24" i="2"/>
  <c r="M23" i="2"/>
  <c r="M24" i="7" l="1"/>
  <c r="R24" i="7" s="1"/>
  <c r="U24" i="7" s="1"/>
  <c r="AQ3" i="7"/>
  <c r="AQ8" i="7"/>
  <c r="AQ13" i="7"/>
  <c r="AQ20" i="7"/>
  <c r="AQ6" i="7"/>
  <c r="AQ4" i="7"/>
  <c r="AQ11" i="7"/>
  <c r="AQ18" i="7"/>
  <c r="AQ23" i="7"/>
  <c r="AQ9" i="7"/>
  <c r="AQ16" i="7"/>
  <c r="AQ21" i="7"/>
  <c r="AQ10" i="7"/>
  <c r="AQ7" i="7"/>
  <c r="AQ14" i="7"/>
  <c r="AQ2" i="7"/>
  <c r="AQ5" i="7"/>
  <c r="AQ12" i="7"/>
  <c r="AQ19" i="7"/>
  <c r="AQ17" i="7"/>
  <c r="AQ15" i="7"/>
  <c r="AQ22" i="7"/>
  <c r="AP6" i="7"/>
  <c r="AP2" i="7"/>
  <c r="AP4" i="7"/>
  <c r="AP11" i="7"/>
  <c r="AP18" i="7"/>
  <c r="AP23" i="7"/>
  <c r="AP9" i="7"/>
  <c r="AP16" i="7"/>
  <c r="AP21" i="7"/>
  <c r="AP7" i="7"/>
  <c r="AP14" i="7"/>
  <c r="AP22" i="7"/>
  <c r="AP20" i="7"/>
  <c r="AP5" i="7"/>
  <c r="AS5" i="7" s="1"/>
  <c r="AT5" i="7" s="1"/>
  <c r="AP12" i="7"/>
  <c r="AP19" i="7"/>
  <c r="AP10" i="7"/>
  <c r="AP13" i="7"/>
  <c r="K24" i="7"/>
  <c r="Q24" i="7" s="1"/>
  <c r="T24" i="7" s="1"/>
  <c r="AP17" i="7"/>
  <c r="AP8" i="7"/>
  <c r="AP3" i="7"/>
  <c r="AP15" i="7"/>
  <c r="AS15" i="7" s="1"/>
  <c r="AT15" i="7" s="1"/>
  <c r="S24" i="7"/>
  <c r="V24" i="7" s="1"/>
  <c r="AR3" i="7"/>
  <c r="AR10" i="7"/>
  <c r="AR15" i="7"/>
  <c r="AR22" i="7"/>
  <c r="O24" i="7"/>
  <c r="AR8" i="7"/>
  <c r="AR13" i="7"/>
  <c r="AR20" i="7"/>
  <c r="AR6" i="7"/>
  <c r="AR4" i="7"/>
  <c r="AR11" i="7"/>
  <c r="AR18" i="7"/>
  <c r="AR23" i="7"/>
  <c r="AR12" i="7"/>
  <c r="AR9" i="7"/>
  <c r="AR16" i="7"/>
  <c r="AR21" i="7"/>
  <c r="AR2" i="7"/>
  <c r="AR7" i="7"/>
  <c r="AR14" i="7"/>
  <c r="AR5" i="7"/>
  <c r="AR19" i="7"/>
  <c r="AR17" i="7"/>
  <c r="AB35" i="6"/>
  <c r="G36" i="6" s="1"/>
  <c r="AJ35" i="6"/>
  <c r="O36" i="6" s="1"/>
  <c r="AC35" i="6"/>
  <c r="H36" i="6" s="1"/>
  <c r="AK35" i="6"/>
  <c r="P36" i="6" s="1"/>
  <c r="AD35" i="6"/>
  <c r="I36" i="6" s="1"/>
  <c r="AL35" i="6"/>
  <c r="W36" i="6" s="1"/>
  <c r="AE35" i="6"/>
  <c r="J36" i="6" s="1"/>
  <c r="AM35" i="6"/>
  <c r="X36" i="6" s="1"/>
  <c r="AF35" i="6"/>
  <c r="K36" i="6" s="1"/>
  <c r="AN35" i="6"/>
  <c r="Y36" i="6" s="1"/>
  <c r="AG35" i="6"/>
  <c r="L36" i="6" s="1"/>
  <c r="AH35" i="6"/>
  <c r="M36" i="6" s="1"/>
  <c r="AI35" i="6"/>
  <c r="N36" i="6" s="1"/>
  <c r="N26" i="5"/>
  <c r="I27" i="5" s="1"/>
  <c r="O26" i="5"/>
  <c r="G27" i="5" s="1"/>
  <c r="M26" i="5"/>
  <c r="H27" i="5" s="1"/>
  <c r="R58" i="2"/>
  <c r="S58" i="2" s="1"/>
  <c r="R63" i="2"/>
  <c r="S63" i="2" s="1"/>
  <c r="R24" i="2"/>
  <c r="S24" i="2" s="1"/>
  <c r="R35" i="2"/>
  <c r="S35" i="2" s="1"/>
  <c r="R40" i="2"/>
  <c r="S40" i="2" s="1"/>
  <c r="H24" i="2"/>
  <c r="R46" i="2"/>
  <c r="S46" i="2" s="1"/>
  <c r="R52" i="2"/>
  <c r="S52" i="2" s="1"/>
  <c r="R64" i="2"/>
  <c r="S64" i="2" s="1"/>
  <c r="R25" i="2"/>
  <c r="S25" i="2" s="1"/>
  <c r="R31" i="2"/>
  <c r="S31" i="2" s="1"/>
  <c r="R36" i="2"/>
  <c r="S36" i="2" s="1"/>
  <c r="R41" i="2"/>
  <c r="S41" i="2" s="1"/>
  <c r="R47" i="2"/>
  <c r="S47" i="2" s="1"/>
  <c r="R59" i="2"/>
  <c r="S59" i="2" s="1"/>
  <c r="R65" i="2"/>
  <c r="S65" i="2" s="1"/>
  <c r="R26" i="2"/>
  <c r="S26" i="2" s="1"/>
  <c r="R37" i="2"/>
  <c r="S37" i="2" s="1"/>
  <c r="R42" i="2"/>
  <c r="S42" i="2" s="1"/>
  <c r="R48" i="2"/>
  <c r="S48" i="2" s="1"/>
  <c r="R53" i="2"/>
  <c r="S53" i="2" s="1"/>
  <c r="R66" i="2"/>
  <c r="S66" i="2" s="1"/>
  <c r="R38" i="2"/>
  <c r="S38" i="2" s="1"/>
  <c r="R49" i="2"/>
  <c r="S49" i="2" s="1"/>
  <c r="R54" i="2"/>
  <c r="S54" i="2" s="1"/>
  <c r="R60" i="2"/>
  <c r="S60" i="2" s="1"/>
  <c r="R27" i="2"/>
  <c r="S27" i="2" s="1"/>
  <c r="R32" i="2"/>
  <c r="S32" i="2" s="1"/>
  <c r="R43" i="2"/>
  <c r="S43" i="2" s="1"/>
  <c r="R50" i="2"/>
  <c r="S50" i="2" s="1"/>
  <c r="R55" i="2"/>
  <c r="S55" i="2" s="1"/>
  <c r="R67" i="2"/>
  <c r="S67" i="2" s="1"/>
  <c r="R28" i="2"/>
  <c r="S28" i="2" s="1"/>
  <c r="R33" i="2"/>
  <c r="S33" i="2" s="1"/>
  <c r="R39" i="2"/>
  <c r="S39" i="2" s="1"/>
  <c r="R44" i="2"/>
  <c r="S44" i="2" s="1"/>
  <c r="R56" i="2"/>
  <c r="S56" i="2" s="1"/>
  <c r="R61" i="2"/>
  <c r="S61" i="2" s="1"/>
  <c r="R29" i="2"/>
  <c r="S29" i="2" s="1"/>
  <c r="R34" i="2"/>
  <c r="S34" i="2" s="1"/>
  <c r="R45" i="2"/>
  <c r="S45" i="2" s="1"/>
  <c r="R51" i="2"/>
  <c r="S51" i="2" s="1"/>
  <c r="R57" i="2"/>
  <c r="S57" i="2" s="1"/>
  <c r="R62" i="2"/>
  <c r="S62" i="2" s="1"/>
  <c r="R30" i="2"/>
  <c r="S30" i="2" s="1"/>
  <c r="Q5" i="2"/>
  <c r="R5" i="2" s="1"/>
  <c r="S5" i="2" s="1"/>
  <c r="Q13" i="2"/>
  <c r="R13" i="2" s="1"/>
  <c r="S13" i="2" s="1"/>
  <c r="Q18" i="2"/>
  <c r="R18" i="2" s="1"/>
  <c r="S18" i="2" s="1"/>
  <c r="Q3" i="2"/>
  <c r="R3" i="2" s="1"/>
  <c r="S3" i="2" s="1"/>
  <c r="Q20" i="2"/>
  <c r="R20" i="2" s="1"/>
  <c r="S20" i="2" s="1"/>
  <c r="Q15" i="2"/>
  <c r="R15" i="2" s="1"/>
  <c r="S15" i="2" s="1"/>
  <c r="Q21" i="2"/>
  <c r="R21" i="2" s="1"/>
  <c r="S21" i="2" s="1"/>
  <c r="Q10" i="2"/>
  <c r="R10" i="2" s="1"/>
  <c r="S10" i="2" s="1"/>
  <c r="Q11" i="2"/>
  <c r="R11" i="2" s="1"/>
  <c r="S11" i="2" s="1"/>
  <c r="Q23" i="2"/>
  <c r="R23" i="2" s="1"/>
  <c r="S23" i="2" s="1"/>
  <c r="Q6" i="2"/>
  <c r="R6" i="2" s="1"/>
  <c r="S6" i="2" s="1"/>
  <c r="Q17" i="2"/>
  <c r="R17" i="2" s="1"/>
  <c r="S17" i="2" s="1"/>
  <c r="Q7" i="2"/>
  <c r="R7" i="2" s="1"/>
  <c r="S7" i="2" s="1"/>
  <c r="Q14" i="2"/>
  <c r="R14" i="2" s="1"/>
  <c r="S14" i="2" s="1"/>
  <c r="Q19" i="2"/>
  <c r="R19" i="2" s="1"/>
  <c r="S19" i="2" s="1"/>
  <c r="Q8" i="2"/>
  <c r="R8" i="2" s="1"/>
  <c r="S8" i="2" s="1"/>
  <c r="Q9" i="2"/>
  <c r="R9" i="2" s="1"/>
  <c r="S9" i="2" s="1"/>
  <c r="Q22" i="2"/>
  <c r="R22" i="2" s="1"/>
  <c r="S22" i="2" s="1"/>
  <c r="Q4" i="2"/>
  <c r="R4" i="2" s="1"/>
  <c r="S4" i="2" s="1"/>
  <c r="Q16" i="2"/>
  <c r="R16" i="2" s="1"/>
  <c r="S16" i="2" s="1"/>
  <c r="Q12" i="2"/>
  <c r="R12" i="2" s="1"/>
  <c r="S12" i="2" s="1"/>
  <c r="Q2" i="2"/>
  <c r="R2" i="2" s="1"/>
  <c r="S2" i="2" s="1"/>
  <c r="AS20" i="7" l="1"/>
  <c r="AT20" i="7" s="1"/>
  <c r="AS12" i="7"/>
  <c r="AT12" i="7" s="1"/>
  <c r="AS21" i="7"/>
  <c r="AT21" i="7" s="1"/>
  <c r="AS19" i="7"/>
  <c r="AT19" i="7" s="1"/>
  <c r="AS16" i="7"/>
  <c r="AT16" i="7" s="1"/>
  <c r="AS13" i="7"/>
  <c r="AT13" i="7" s="1"/>
  <c r="AS6" i="7"/>
  <c r="AT6" i="7" s="1"/>
  <c r="AS9" i="7"/>
  <c r="AT9" i="7" s="1"/>
  <c r="AS10" i="7"/>
  <c r="AT10" i="7" s="1"/>
  <c r="AS3" i="7"/>
  <c r="AT3" i="7" s="1"/>
  <c r="AS23" i="7"/>
  <c r="AT23" i="7" s="1"/>
  <c r="AS8" i="7"/>
  <c r="AT8" i="7" s="1"/>
  <c r="AS17" i="7"/>
  <c r="AT17" i="7" s="1"/>
  <c r="AS22" i="7"/>
  <c r="AT22" i="7" s="1"/>
  <c r="AS11" i="7"/>
  <c r="AT11" i="7" s="1"/>
  <c r="AS14" i="7"/>
  <c r="AT14" i="7" s="1"/>
  <c r="AS4" i="7"/>
  <c r="AT4" i="7" s="1"/>
  <c r="AS7" i="7"/>
  <c r="AT7" i="7" s="1"/>
  <c r="AS2" i="7"/>
  <c r="AT2" i="7" s="1"/>
  <c r="AS18" i="7"/>
  <c r="AT18" i="7" s="1"/>
  <c r="Z24" i="7"/>
  <c r="AA24" i="7" s="1"/>
  <c r="R36" i="6"/>
  <c r="U36" i="6" s="1"/>
  <c r="S36" i="6"/>
  <c r="V36" i="6" s="1"/>
  <c r="Q36" i="6"/>
  <c r="T36" i="6" s="1"/>
  <c r="Z36" i="6" s="1"/>
  <c r="AA36" i="6" s="1"/>
  <c r="J27" i="5"/>
  <c r="K27" i="5"/>
  <c r="T67" i="2"/>
  <c r="J24" i="2"/>
  <c r="L24" i="2" s="1"/>
  <c r="M24" i="2" s="1"/>
  <c r="H25" i="2" s="1"/>
  <c r="J25" i="2" s="1"/>
  <c r="T45" i="2"/>
  <c r="T23" i="2"/>
  <c r="AU23" i="7" l="1"/>
  <c r="AN24" i="7"/>
  <c r="Y25" i="7" s="1"/>
  <c r="AL24" i="7"/>
  <c r="W25" i="7" s="1"/>
  <c r="AG24" i="7"/>
  <c r="L25" i="7" s="1"/>
  <c r="AD24" i="7"/>
  <c r="I25" i="7" s="1"/>
  <c r="AH24" i="7"/>
  <c r="M25" i="7" s="1"/>
  <c r="AI24" i="7"/>
  <c r="N25" i="7" s="1"/>
  <c r="AB24" i="7"/>
  <c r="G25" i="7" s="1"/>
  <c r="AE24" i="7"/>
  <c r="J25" i="7" s="1"/>
  <c r="AJ24" i="7"/>
  <c r="O25" i="7" s="1"/>
  <c r="AM24" i="7"/>
  <c r="X25" i="7" s="1"/>
  <c r="AC24" i="7"/>
  <c r="H25" i="7" s="1"/>
  <c r="AF24" i="7"/>
  <c r="K25" i="7" s="1"/>
  <c r="AK24" i="7"/>
  <c r="P25" i="7" s="1"/>
  <c r="AH36" i="6"/>
  <c r="M37" i="6" s="1"/>
  <c r="AI36" i="6"/>
  <c r="N37" i="6" s="1"/>
  <c r="AB36" i="6"/>
  <c r="G37" i="6" s="1"/>
  <c r="AJ36" i="6"/>
  <c r="O37" i="6" s="1"/>
  <c r="AC36" i="6"/>
  <c r="H37" i="6" s="1"/>
  <c r="AK36" i="6"/>
  <c r="P37" i="6" s="1"/>
  <c r="AD36" i="6"/>
  <c r="I37" i="6" s="1"/>
  <c r="AL36" i="6"/>
  <c r="W37" i="6" s="1"/>
  <c r="AE36" i="6"/>
  <c r="J37" i="6" s="1"/>
  <c r="AM36" i="6"/>
  <c r="X37" i="6" s="1"/>
  <c r="AF36" i="6"/>
  <c r="K37" i="6" s="1"/>
  <c r="AN36" i="6"/>
  <c r="Y37" i="6" s="1"/>
  <c r="AG36" i="6"/>
  <c r="L37" i="6" s="1"/>
  <c r="L27" i="5"/>
  <c r="O27" i="5"/>
  <c r="G28" i="5" s="1"/>
  <c r="M27" i="5"/>
  <c r="H28" i="5" s="1"/>
  <c r="N27" i="5"/>
  <c r="I28" i="5" s="1"/>
  <c r="O24" i="2"/>
  <c r="G25" i="2" s="1"/>
  <c r="N24" i="2"/>
  <c r="I25" i="2" s="1"/>
  <c r="R25" i="7" l="1"/>
  <c r="U25" i="7" s="1"/>
  <c r="Q25" i="7"/>
  <c r="T25" i="7" s="1"/>
  <c r="S25" i="7"/>
  <c r="V25" i="7" s="1"/>
  <c r="Z25" i="7" s="1"/>
  <c r="AA25" i="7" s="1"/>
  <c r="S37" i="6"/>
  <c r="V37" i="6" s="1"/>
  <c r="Q37" i="6"/>
  <c r="T37" i="6" s="1"/>
  <c r="R37" i="6"/>
  <c r="U37" i="6" s="1"/>
  <c r="K28" i="5"/>
  <c r="J28" i="5"/>
  <c r="L28" i="5" s="1"/>
  <c r="K25" i="2"/>
  <c r="L25" i="2"/>
  <c r="M25" i="2" s="1"/>
  <c r="H26" i="2" s="1"/>
  <c r="AK25" i="7" l="1"/>
  <c r="P26" i="7" s="1"/>
  <c r="AC25" i="7"/>
  <c r="H26" i="7" s="1"/>
  <c r="AH25" i="7"/>
  <c r="M26" i="7" s="1"/>
  <c r="AB25" i="7"/>
  <c r="G26" i="7" s="1"/>
  <c r="AF25" i="7"/>
  <c r="K26" i="7" s="1"/>
  <c r="AE25" i="7"/>
  <c r="J26" i="7" s="1"/>
  <c r="AD25" i="7"/>
  <c r="I26" i="7" s="1"/>
  <c r="AM25" i="7"/>
  <c r="X26" i="7" s="1"/>
  <c r="AL25" i="7"/>
  <c r="W26" i="7" s="1"/>
  <c r="AJ25" i="7"/>
  <c r="O26" i="7" s="1"/>
  <c r="AI25" i="7"/>
  <c r="N26" i="7" s="1"/>
  <c r="AG25" i="7"/>
  <c r="L26" i="7" s="1"/>
  <c r="AN25" i="7"/>
  <c r="Y26" i="7" s="1"/>
  <c r="Z37" i="6"/>
  <c r="AA37" i="6" s="1"/>
  <c r="O28" i="5"/>
  <c r="G29" i="5" s="1"/>
  <c r="N28" i="5"/>
  <c r="I29" i="5" s="1"/>
  <c r="M28" i="5"/>
  <c r="H29" i="5" s="1"/>
  <c r="O25" i="2"/>
  <c r="G26" i="2" s="1"/>
  <c r="J26" i="2"/>
  <c r="N25" i="2"/>
  <c r="I26" i="2" s="1"/>
  <c r="S26" i="7" l="1"/>
  <c r="V26" i="7" s="1"/>
  <c r="Q26" i="7"/>
  <c r="T26" i="7" s="1"/>
  <c r="R26" i="7"/>
  <c r="U26" i="7" s="1"/>
  <c r="AF37" i="6"/>
  <c r="K38" i="6" s="1"/>
  <c r="AN37" i="6"/>
  <c r="Y38" i="6" s="1"/>
  <c r="AG37" i="6"/>
  <c r="L38" i="6" s="1"/>
  <c r="AH37" i="6"/>
  <c r="M38" i="6" s="1"/>
  <c r="AI37" i="6"/>
  <c r="N38" i="6" s="1"/>
  <c r="AB37" i="6"/>
  <c r="G38" i="6" s="1"/>
  <c r="AJ37" i="6"/>
  <c r="O38" i="6" s="1"/>
  <c r="S38" i="6" s="1"/>
  <c r="V38" i="6" s="1"/>
  <c r="AC37" i="6"/>
  <c r="H38" i="6" s="1"/>
  <c r="AK37" i="6"/>
  <c r="P38" i="6" s="1"/>
  <c r="AD37" i="6"/>
  <c r="I38" i="6" s="1"/>
  <c r="AL37" i="6"/>
  <c r="W38" i="6" s="1"/>
  <c r="AE37" i="6"/>
  <c r="J38" i="6" s="1"/>
  <c r="AM37" i="6"/>
  <c r="X38" i="6" s="1"/>
  <c r="J29" i="5"/>
  <c r="K29" i="5"/>
  <c r="L29" i="5"/>
  <c r="M29" i="5" s="1"/>
  <c r="H30" i="5" s="1"/>
  <c r="O29" i="5"/>
  <c r="G30" i="5" s="1"/>
  <c r="K26" i="2"/>
  <c r="L26" i="2" s="1"/>
  <c r="N26" i="2" s="1"/>
  <c r="I27" i="2" s="1"/>
  <c r="Z26" i="7" l="1"/>
  <c r="AA26" i="7" s="1"/>
  <c r="AC26" i="7" s="1"/>
  <c r="H27" i="7" s="1"/>
  <c r="R38" i="6"/>
  <c r="U38" i="6" s="1"/>
  <c r="Q38" i="6"/>
  <c r="T38" i="6" s="1"/>
  <c r="Z38" i="6" s="1"/>
  <c r="AA38" i="6" s="1"/>
  <c r="J30" i="5"/>
  <c r="N29" i="5"/>
  <c r="I30" i="5" s="1"/>
  <c r="K27" i="2"/>
  <c r="O26" i="2"/>
  <c r="G27" i="2" s="1"/>
  <c r="M26" i="2"/>
  <c r="H27" i="2" s="1"/>
  <c r="AD26" i="7" l="1"/>
  <c r="I27" i="7" s="1"/>
  <c r="AF26" i="7"/>
  <c r="K27" i="7" s="1"/>
  <c r="AE26" i="7"/>
  <c r="J27" i="7" s="1"/>
  <c r="AM26" i="7"/>
  <c r="X27" i="7" s="1"/>
  <c r="AG26" i="7"/>
  <c r="L27" i="7" s="1"/>
  <c r="Q27" i="7" s="1"/>
  <c r="T27" i="7" s="1"/>
  <c r="AI26" i="7"/>
  <c r="N27" i="7" s="1"/>
  <c r="AL26" i="7"/>
  <c r="W27" i="7" s="1"/>
  <c r="AH26" i="7"/>
  <c r="M27" i="7" s="1"/>
  <c r="R27" i="7" s="1"/>
  <c r="U27" i="7" s="1"/>
  <c r="AN26" i="7"/>
  <c r="Y27" i="7" s="1"/>
  <c r="AK26" i="7"/>
  <c r="P27" i="7" s="1"/>
  <c r="AJ26" i="7"/>
  <c r="O27" i="7" s="1"/>
  <c r="AB26" i="7"/>
  <c r="G27" i="7" s="1"/>
  <c r="AD38" i="6"/>
  <c r="I39" i="6" s="1"/>
  <c r="AL38" i="6"/>
  <c r="W39" i="6" s="1"/>
  <c r="AE38" i="6"/>
  <c r="J39" i="6" s="1"/>
  <c r="AM38" i="6"/>
  <c r="X39" i="6" s="1"/>
  <c r="AF38" i="6"/>
  <c r="K39" i="6" s="1"/>
  <c r="AN38" i="6"/>
  <c r="Y39" i="6" s="1"/>
  <c r="AG38" i="6"/>
  <c r="L39" i="6" s="1"/>
  <c r="AI38" i="6"/>
  <c r="N39" i="6" s="1"/>
  <c r="AB38" i="6"/>
  <c r="G39" i="6" s="1"/>
  <c r="AJ38" i="6"/>
  <c r="O39" i="6" s="1"/>
  <c r="S39" i="6" s="1"/>
  <c r="V39" i="6" s="1"/>
  <c r="AC38" i="6"/>
  <c r="H39" i="6" s="1"/>
  <c r="AK38" i="6"/>
  <c r="P39" i="6" s="1"/>
  <c r="AH38" i="6"/>
  <c r="M39" i="6" s="1"/>
  <c r="K30" i="5"/>
  <c r="L30" i="5" s="1"/>
  <c r="J27" i="2"/>
  <c r="L27" i="2" s="1"/>
  <c r="N27" i="2" s="1"/>
  <c r="I28" i="2" s="1"/>
  <c r="S27" i="7" l="1"/>
  <c r="V27" i="7" s="1"/>
  <c r="Z27" i="7" s="1"/>
  <c r="AA27" i="7" s="1"/>
  <c r="R39" i="6"/>
  <c r="U39" i="6" s="1"/>
  <c r="Q39" i="6"/>
  <c r="T39" i="6" s="1"/>
  <c r="Z39" i="6" s="1"/>
  <c r="AA39" i="6" s="1"/>
  <c r="M30" i="5"/>
  <c r="H31" i="5" s="1"/>
  <c r="O30" i="5"/>
  <c r="G31" i="5" s="1"/>
  <c r="N30" i="5"/>
  <c r="I31" i="5" s="1"/>
  <c r="K28" i="2"/>
  <c r="O27" i="2"/>
  <c r="G28" i="2" s="1"/>
  <c r="M27" i="2"/>
  <c r="H28" i="2" s="1"/>
  <c r="AD27" i="7" l="1"/>
  <c r="I28" i="7" s="1"/>
  <c r="S28" i="7" s="1"/>
  <c r="V28" i="7" s="1"/>
  <c r="AC27" i="7"/>
  <c r="H28" i="7" s="1"/>
  <c r="AE27" i="7"/>
  <c r="J28" i="7" s="1"/>
  <c r="AK27" i="7"/>
  <c r="P28" i="7" s="1"/>
  <c r="AI27" i="7"/>
  <c r="N28" i="7" s="1"/>
  <c r="AN27" i="7"/>
  <c r="Y28" i="7" s="1"/>
  <c r="AG27" i="7"/>
  <c r="L28" i="7" s="1"/>
  <c r="AM27" i="7"/>
  <c r="X28" i="7" s="1"/>
  <c r="AF27" i="7"/>
  <c r="K28" i="7" s="1"/>
  <c r="Q28" i="7" s="1"/>
  <c r="T28" i="7" s="1"/>
  <c r="AL27" i="7"/>
  <c r="W28" i="7" s="1"/>
  <c r="AB27" i="7"/>
  <c r="G28" i="7" s="1"/>
  <c r="AH27" i="7"/>
  <c r="M28" i="7" s="1"/>
  <c r="AJ27" i="7"/>
  <c r="O28" i="7" s="1"/>
  <c r="R28" i="7"/>
  <c r="U28" i="7" s="1"/>
  <c r="AB39" i="6"/>
  <c r="G40" i="6" s="1"/>
  <c r="AJ39" i="6"/>
  <c r="O40" i="6" s="1"/>
  <c r="S40" i="6" s="1"/>
  <c r="V40" i="6" s="1"/>
  <c r="AC39" i="6"/>
  <c r="H40" i="6" s="1"/>
  <c r="AK39" i="6"/>
  <c r="P40" i="6" s="1"/>
  <c r="AD39" i="6"/>
  <c r="I40" i="6" s="1"/>
  <c r="AL39" i="6"/>
  <c r="W40" i="6" s="1"/>
  <c r="AE39" i="6"/>
  <c r="J40" i="6" s="1"/>
  <c r="AM39" i="6"/>
  <c r="X40" i="6" s="1"/>
  <c r="AG39" i="6"/>
  <c r="L40" i="6" s="1"/>
  <c r="AH39" i="6"/>
  <c r="M40" i="6" s="1"/>
  <c r="AN39" i="6"/>
  <c r="Y40" i="6" s="1"/>
  <c r="AI39" i="6"/>
  <c r="N40" i="6" s="1"/>
  <c r="AF39" i="6"/>
  <c r="K40" i="6" s="1"/>
  <c r="Q40" i="6" s="1"/>
  <c r="T40" i="6" s="1"/>
  <c r="K31" i="5"/>
  <c r="J31" i="5"/>
  <c r="L31" i="5" s="1"/>
  <c r="J28" i="2"/>
  <c r="L28" i="2" s="1"/>
  <c r="Z28" i="7" l="1"/>
  <c r="AA28" i="7" s="1"/>
  <c r="AM28" i="7" s="1"/>
  <c r="X29" i="7" s="1"/>
  <c r="R40" i="6"/>
  <c r="U40" i="6" s="1"/>
  <c r="Z40" i="6" s="1"/>
  <c r="AA40" i="6" s="1"/>
  <c r="N31" i="5"/>
  <c r="I32" i="5" s="1"/>
  <c r="O31" i="5"/>
  <c r="G32" i="5" s="1"/>
  <c r="M31" i="5"/>
  <c r="H32" i="5" s="1"/>
  <c r="O28" i="2"/>
  <c r="G29" i="2" s="1"/>
  <c r="N28" i="2"/>
  <c r="I29" i="2" s="1"/>
  <c r="M28" i="2"/>
  <c r="H29" i="2" s="1"/>
  <c r="AG28" i="7" l="1"/>
  <c r="L29" i="7" s="1"/>
  <c r="Q29" i="7" s="1"/>
  <c r="T29" i="7" s="1"/>
  <c r="AJ28" i="7"/>
  <c r="O29" i="7" s="1"/>
  <c r="AE28" i="7"/>
  <c r="J29" i="7" s="1"/>
  <c r="AD28" i="7"/>
  <c r="I29" i="7" s="1"/>
  <c r="AB28" i="7"/>
  <c r="G29" i="7" s="1"/>
  <c r="AI28" i="7"/>
  <c r="N29" i="7" s="1"/>
  <c r="AK28" i="7"/>
  <c r="P29" i="7" s="1"/>
  <c r="S29" i="7" s="1"/>
  <c r="V29" i="7" s="1"/>
  <c r="AN28" i="7"/>
  <c r="Y29" i="7" s="1"/>
  <c r="AL28" i="7"/>
  <c r="W29" i="7" s="1"/>
  <c r="AH28" i="7"/>
  <c r="M29" i="7" s="1"/>
  <c r="AF28" i="7"/>
  <c r="K29" i="7" s="1"/>
  <c r="AC28" i="7"/>
  <c r="H29" i="7" s="1"/>
  <c r="R29" i="7" s="1"/>
  <c r="U29" i="7" s="1"/>
  <c r="AH40" i="6"/>
  <c r="M41" i="6" s="1"/>
  <c r="AI40" i="6"/>
  <c r="N41" i="6" s="1"/>
  <c r="AB40" i="6"/>
  <c r="G41" i="6" s="1"/>
  <c r="AJ40" i="6"/>
  <c r="O41" i="6" s="1"/>
  <c r="S41" i="6" s="1"/>
  <c r="V41" i="6" s="1"/>
  <c r="AC40" i="6"/>
  <c r="H41" i="6" s="1"/>
  <c r="AK40" i="6"/>
  <c r="P41" i="6" s="1"/>
  <c r="AE40" i="6"/>
  <c r="J41" i="6" s="1"/>
  <c r="AM40" i="6"/>
  <c r="X41" i="6" s="1"/>
  <c r="AF40" i="6"/>
  <c r="K41" i="6" s="1"/>
  <c r="AN40" i="6"/>
  <c r="Y41" i="6" s="1"/>
  <c r="AL40" i="6"/>
  <c r="W41" i="6" s="1"/>
  <c r="AG40" i="6"/>
  <c r="L41" i="6" s="1"/>
  <c r="AD40" i="6"/>
  <c r="I41" i="6" s="1"/>
  <c r="J32" i="5"/>
  <c r="K32" i="5"/>
  <c r="L32" i="5" s="1"/>
  <c r="J29" i="2"/>
  <c r="K29" i="2"/>
  <c r="Z29" i="7" l="1"/>
  <c r="AA29" i="7" s="1"/>
  <c r="AB29" i="7" s="1"/>
  <c r="G30" i="7" s="1"/>
  <c r="Q41" i="6"/>
  <c r="T41" i="6" s="1"/>
  <c r="R41" i="6"/>
  <c r="U41" i="6" s="1"/>
  <c r="M32" i="5"/>
  <c r="H33" i="5" s="1"/>
  <c r="O32" i="5"/>
  <c r="G33" i="5" s="1"/>
  <c r="N32" i="5"/>
  <c r="I33" i="5" s="1"/>
  <c r="L29" i="2"/>
  <c r="M29" i="2" s="1"/>
  <c r="H30" i="2" s="1"/>
  <c r="N29" i="2"/>
  <c r="I30" i="2" s="1"/>
  <c r="K30" i="2" s="1"/>
  <c r="O29" i="2"/>
  <c r="G30" i="2" s="1"/>
  <c r="AM29" i="7" l="1"/>
  <c r="X30" i="7" s="1"/>
  <c r="AH29" i="7"/>
  <c r="M30" i="7" s="1"/>
  <c r="AL29" i="7"/>
  <c r="W30" i="7" s="1"/>
  <c r="AJ29" i="7"/>
  <c r="O30" i="7" s="1"/>
  <c r="AC29" i="7"/>
  <c r="H30" i="7" s="1"/>
  <c r="AD29" i="7"/>
  <c r="I30" i="7" s="1"/>
  <c r="AG29" i="7"/>
  <c r="L30" i="7" s="1"/>
  <c r="AF29" i="7"/>
  <c r="K30" i="7" s="1"/>
  <c r="Q30" i="7" s="1"/>
  <c r="T30" i="7" s="1"/>
  <c r="AI29" i="7"/>
  <c r="N30" i="7" s="1"/>
  <c r="AE29" i="7"/>
  <c r="J30" i="7" s="1"/>
  <c r="AK29" i="7"/>
  <c r="P30" i="7" s="1"/>
  <c r="AN29" i="7"/>
  <c r="Y30" i="7" s="1"/>
  <c r="S30" i="7"/>
  <c r="V30" i="7" s="1"/>
  <c r="Z41" i="6"/>
  <c r="AA41" i="6" s="1"/>
  <c r="K33" i="5"/>
  <c r="J33" i="5"/>
  <c r="L33" i="5" s="1"/>
  <c r="J30" i="2"/>
  <c r="L30" i="2" s="1"/>
  <c r="N30" i="2" s="1"/>
  <c r="I31" i="2" s="1"/>
  <c r="R30" i="7" l="1"/>
  <c r="U30" i="7" s="1"/>
  <c r="Z30" i="7" s="1"/>
  <c r="AA30" i="7" s="1"/>
  <c r="AF41" i="6"/>
  <c r="K42" i="6" s="1"/>
  <c r="AN41" i="6"/>
  <c r="Y42" i="6" s="1"/>
  <c r="AG41" i="6"/>
  <c r="L42" i="6" s="1"/>
  <c r="AH41" i="6"/>
  <c r="M42" i="6" s="1"/>
  <c r="R42" i="6" s="1"/>
  <c r="U42" i="6" s="1"/>
  <c r="AI41" i="6"/>
  <c r="N42" i="6" s="1"/>
  <c r="AC41" i="6"/>
  <c r="H42" i="6" s="1"/>
  <c r="AK41" i="6"/>
  <c r="P42" i="6" s="1"/>
  <c r="AD41" i="6"/>
  <c r="I42" i="6" s="1"/>
  <c r="AL41" i="6"/>
  <c r="W42" i="6" s="1"/>
  <c r="AJ41" i="6"/>
  <c r="O42" i="6" s="1"/>
  <c r="AM41" i="6"/>
  <c r="X42" i="6" s="1"/>
  <c r="AE41" i="6"/>
  <c r="J42" i="6" s="1"/>
  <c r="AB41" i="6"/>
  <c r="G42" i="6" s="1"/>
  <c r="N33" i="5"/>
  <c r="I34" i="5" s="1"/>
  <c r="O33" i="5"/>
  <c r="G34" i="5" s="1"/>
  <c r="M33" i="5"/>
  <c r="H34" i="5" s="1"/>
  <c r="K31" i="2"/>
  <c r="M30" i="2"/>
  <c r="H31" i="2" s="1"/>
  <c r="O30" i="2"/>
  <c r="G31" i="2" s="1"/>
  <c r="AF30" i="7" l="1"/>
  <c r="K31" i="7" s="1"/>
  <c r="AG30" i="7"/>
  <c r="L31" i="7" s="1"/>
  <c r="AB30" i="7"/>
  <c r="G31" i="7" s="1"/>
  <c r="AJ30" i="7"/>
  <c r="O31" i="7" s="1"/>
  <c r="S31" i="7" s="1"/>
  <c r="V31" i="7" s="1"/>
  <c r="AM30" i="7"/>
  <c r="X31" i="7" s="1"/>
  <c r="AK30" i="7"/>
  <c r="P31" i="7" s="1"/>
  <c r="AH30" i="7"/>
  <c r="M31" i="7" s="1"/>
  <c r="AL30" i="7"/>
  <c r="W31" i="7" s="1"/>
  <c r="AD30" i="7"/>
  <c r="I31" i="7" s="1"/>
  <c r="AN30" i="7"/>
  <c r="Y31" i="7" s="1"/>
  <c r="AC30" i="7"/>
  <c r="H31" i="7" s="1"/>
  <c r="AE30" i="7"/>
  <c r="J31" i="7" s="1"/>
  <c r="AI30" i="7"/>
  <c r="N31" i="7" s="1"/>
  <c r="R31" i="7"/>
  <c r="U31" i="7" s="1"/>
  <c r="S42" i="6"/>
  <c r="V42" i="6" s="1"/>
  <c r="Q42" i="6"/>
  <c r="T42" i="6" s="1"/>
  <c r="Z42" i="6" s="1"/>
  <c r="AA42" i="6" s="1"/>
  <c r="J34" i="5"/>
  <c r="K34" i="5"/>
  <c r="L34" i="5" s="1"/>
  <c r="J31" i="2"/>
  <c r="L31" i="2" s="1"/>
  <c r="N31" i="2" s="1"/>
  <c r="I32" i="2" s="1"/>
  <c r="Q31" i="7" l="1"/>
  <c r="T31" i="7" s="1"/>
  <c r="Z31" i="7" s="1"/>
  <c r="AA31" i="7" s="1"/>
  <c r="AD42" i="6"/>
  <c r="I43" i="6" s="1"/>
  <c r="AL42" i="6"/>
  <c r="W43" i="6" s="1"/>
  <c r="AE42" i="6"/>
  <c r="J43" i="6" s="1"/>
  <c r="AM42" i="6"/>
  <c r="X43" i="6" s="1"/>
  <c r="AF42" i="6"/>
  <c r="K43" i="6" s="1"/>
  <c r="AN42" i="6"/>
  <c r="Y43" i="6" s="1"/>
  <c r="AG42" i="6"/>
  <c r="L43" i="6" s="1"/>
  <c r="AI42" i="6"/>
  <c r="N43" i="6" s="1"/>
  <c r="AB42" i="6"/>
  <c r="G43" i="6" s="1"/>
  <c r="AJ42" i="6"/>
  <c r="O43" i="6" s="1"/>
  <c r="S43" i="6" s="1"/>
  <c r="V43" i="6" s="1"/>
  <c r="AH42" i="6"/>
  <c r="M43" i="6" s="1"/>
  <c r="AK42" i="6"/>
  <c r="P43" i="6" s="1"/>
  <c r="AC42" i="6"/>
  <c r="H43" i="6" s="1"/>
  <c r="M34" i="5"/>
  <c r="H35" i="5" s="1"/>
  <c r="O34" i="5"/>
  <c r="G35" i="5" s="1"/>
  <c r="N34" i="5"/>
  <c r="I35" i="5" s="1"/>
  <c r="O31" i="2"/>
  <c r="G32" i="2" s="1"/>
  <c r="K32" i="2"/>
  <c r="M31" i="2"/>
  <c r="H32" i="2" s="1"/>
  <c r="J32" i="2" s="1"/>
  <c r="L32" i="2" s="1"/>
  <c r="AM31" i="7" l="1"/>
  <c r="X32" i="7" s="1"/>
  <c r="AL31" i="7"/>
  <c r="W32" i="7" s="1"/>
  <c r="AF31" i="7"/>
  <c r="K32" i="7" s="1"/>
  <c r="AC31" i="7"/>
  <c r="H32" i="7" s="1"/>
  <c r="AB31" i="7"/>
  <c r="G32" i="7" s="1"/>
  <c r="AD31" i="7"/>
  <c r="I32" i="7" s="1"/>
  <c r="AJ31" i="7"/>
  <c r="O32" i="7" s="1"/>
  <c r="S32" i="7" s="1"/>
  <c r="V32" i="7" s="1"/>
  <c r="AI31" i="7"/>
  <c r="N32" i="7" s="1"/>
  <c r="AE31" i="7"/>
  <c r="J32" i="7" s="1"/>
  <c r="AK31" i="7"/>
  <c r="P32" i="7" s="1"/>
  <c r="AH31" i="7"/>
  <c r="M32" i="7" s="1"/>
  <c r="AG31" i="7"/>
  <c r="L32" i="7" s="1"/>
  <c r="Q32" i="7" s="1"/>
  <c r="T32" i="7" s="1"/>
  <c r="AN31" i="7"/>
  <c r="Y32" i="7" s="1"/>
  <c r="Q43" i="6"/>
  <c r="T43" i="6" s="1"/>
  <c r="R43" i="6"/>
  <c r="U43" i="6" s="1"/>
  <c r="K35" i="5"/>
  <c r="J35" i="5"/>
  <c r="L35" i="5" s="1"/>
  <c r="M32" i="2"/>
  <c r="H33" i="2" s="1"/>
  <c r="O32" i="2"/>
  <c r="G33" i="2" s="1"/>
  <c r="N32" i="2"/>
  <c r="I33" i="2" s="1"/>
  <c r="Z32" i="7" l="1"/>
  <c r="AA32" i="7" s="1"/>
  <c r="AH32" i="7" s="1"/>
  <c r="M33" i="7" s="1"/>
  <c r="R32" i="7"/>
  <c r="U32" i="7" s="1"/>
  <c r="Z43" i="6"/>
  <c r="AA43" i="6" s="1"/>
  <c r="N35" i="5"/>
  <c r="I36" i="5" s="1"/>
  <c r="O35" i="5"/>
  <c r="G36" i="5" s="1"/>
  <c r="M35" i="5"/>
  <c r="H36" i="5" s="1"/>
  <c r="K33" i="2"/>
  <c r="J33" i="2"/>
  <c r="AN32" i="7" l="1"/>
  <c r="Y33" i="7" s="1"/>
  <c r="AG32" i="7"/>
  <c r="L33" i="7" s="1"/>
  <c r="AM32" i="7"/>
  <c r="X33" i="7" s="1"/>
  <c r="AK32" i="7"/>
  <c r="P33" i="7" s="1"/>
  <c r="AF32" i="7"/>
  <c r="K33" i="7" s="1"/>
  <c r="Q33" i="7" s="1"/>
  <c r="T33" i="7" s="1"/>
  <c r="AI32" i="7"/>
  <c r="N33" i="7" s="1"/>
  <c r="AB32" i="7"/>
  <c r="G33" i="7" s="1"/>
  <c r="AJ32" i="7"/>
  <c r="O33" i="7" s="1"/>
  <c r="AL32" i="7"/>
  <c r="W33" i="7" s="1"/>
  <c r="AE32" i="7"/>
  <c r="J33" i="7" s="1"/>
  <c r="AC32" i="7"/>
  <c r="H33" i="7" s="1"/>
  <c r="R33" i="7" s="1"/>
  <c r="U33" i="7" s="1"/>
  <c r="AD32" i="7"/>
  <c r="I33" i="7" s="1"/>
  <c r="AB43" i="6"/>
  <c r="G44" i="6" s="1"/>
  <c r="AJ43" i="6"/>
  <c r="O44" i="6" s="1"/>
  <c r="AC43" i="6"/>
  <c r="H44" i="6" s="1"/>
  <c r="AK43" i="6"/>
  <c r="P44" i="6" s="1"/>
  <c r="AD43" i="6"/>
  <c r="I44" i="6" s="1"/>
  <c r="AL43" i="6"/>
  <c r="W44" i="6" s="1"/>
  <c r="AE43" i="6"/>
  <c r="J44" i="6" s="1"/>
  <c r="AM43" i="6"/>
  <c r="X44" i="6" s="1"/>
  <c r="AG43" i="6"/>
  <c r="L44" i="6" s="1"/>
  <c r="AH43" i="6"/>
  <c r="M44" i="6" s="1"/>
  <c r="AF43" i="6"/>
  <c r="K44" i="6" s="1"/>
  <c r="Q44" i="6" s="1"/>
  <c r="T44" i="6" s="1"/>
  <c r="AI43" i="6"/>
  <c r="N44" i="6" s="1"/>
  <c r="AN43" i="6"/>
  <c r="Y44" i="6" s="1"/>
  <c r="J36" i="5"/>
  <c r="K36" i="5"/>
  <c r="L36" i="5"/>
  <c r="M36" i="5" s="1"/>
  <c r="H37" i="5" s="1"/>
  <c r="O36" i="5"/>
  <c r="G37" i="5" s="1"/>
  <c r="L33" i="2"/>
  <c r="Z33" i="7" l="1"/>
  <c r="AA33" i="7" s="1"/>
  <c r="S33" i="7"/>
  <c r="V33" i="7" s="1"/>
  <c r="S44" i="6"/>
  <c r="V44" i="6" s="1"/>
  <c r="R44" i="6"/>
  <c r="U44" i="6" s="1"/>
  <c r="Z44" i="6" s="1"/>
  <c r="AA44" i="6" s="1"/>
  <c r="J37" i="5"/>
  <c r="N36" i="5"/>
  <c r="I37" i="5" s="1"/>
  <c r="N33" i="2"/>
  <c r="I34" i="2" s="1"/>
  <c r="K34" i="2" s="1"/>
  <c r="M33" i="2"/>
  <c r="H34" i="2" s="1"/>
  <c r="O33" i="2"/>
  <c r="G34" i="2" s="1"/>
  <c r="AD33" i="7" l="1"/>
  <c r="I34" i="7" s="1"/>
  <c r="AF33" i="7"/>
  <c r="K34" i="7" s="1"/>
  <c r="AI33" i="7"/>
  <c r="N34" i="7" s="1"/>
  <c r="AE33" i="7"/>
  <c r="J34" i="7" s="1"/>
  <c r="AH33" i="7"/>
  <c r="M34" i="7" s="1"/>
  <c r="AM33" i="7"/>
  <c r="X34" i="7" s="1"/>
  <c r="AC33" i="7"/>
  <c r="H34" i="7" s="1"/>
  <c r="AK33" i="7"/>
  <c r="P34" i="7" s="1"/>
  <c r="AL33" i="7"/>
  <c r="W34" i="7" s="1"/>
  <c r="AN33" i="7"/>
  <c r="Y34" i="7" s="1"/>
  <c r="AG33" i="7"/>
  <c r="L34" i="7" s="1"/>
  <c r="AB33" i="7"/>
  <c r="G34" i="7" s="1"/>
  <c r="AJ33" i="7"/>
  <c r="O34" i="7" s="1"/>
  <c r="S34" i="7" s="1"/>
  <c r="V34" i="7" s="1"/>
  <c r="AH44" i="6"/>
  <c r="M45" i="6" s="1"/>
  <c r="AI44" i="6"/>
  <c r="N45" i="6" s="1"/>
  <c r="AB44" i="6"/>
  <c r="G45" i="6" s="1"/>
  <c r="AJ44" i="6"/>
  <c r="O45" i="6" s="1"/>
  <c r="AC44" i="6"/>
  <c r="H45" i="6" s="1"/>
  <c r="AK44" i="6"/>
  <c r="P45" i="6" s="1"/>
  <c r="AE44" i="6"/>
  <c r="J45" i="6" s="1"/>
  <c r="AM44" i="6"/>
  <c r="X45" i="6" s="1"/>
  <c r="AF44" i="6"/>
  <c r="K45" i="6" s="1"/>
  <c r="AN44" i="6"/>
  <c r="Y45" i="6" s="1"/>
  <c r="AD44" i="6"/>
  <c r="I45" i="6" s="1"/>
  <c r="AG44" i="6"/>
  <c r="L45" i="6" s="1"/>
  <c r="AL44" i="6"/>
  <c r="W45" i="6" s="1"/>
  <c r="K37" i="5"/>
  <c r="L37" i="5" s="1"/>
  <c r="J34" i="2"/>
  <c r="L34" i="2" s="1"/>
  <c r="R34" i="7" l="1"/>
  <c r="U34" i="7" s="1"/>
  <c r="Q34" i="7"/>
  <c r="T34" i="7" s="1"/>
  <c r="Z34" i="7" s="1"/>
  <c r="AA34" i="7" s="1"/>
  <c r="AB34" i="7" s="1"/>
  <c r="G35" i="7" s="1"/>
  <c r="AK34" i="7"/>
  <c r="P35" i="7" s="1"/>
  <c r="AI34" i="7"/>
  <c r="N35" i="7" s="1"/>
  <c r="AD34" i="7"/>
  <c r="I35" i="7" s="1"/>
  <c r="AL34" i="7"/>
  <c r="W35" i="7" s="1"/>
  <c r="S45" i="6"/>
  <c r="V45" i="6" s="1"/>
  <c r="Q45" i="6"/>
  <c r="T45" i="6" s="1"/>
  <c r="R45" i="6"/>
  <c r="U45" i="6" s="1"/>
  <c r="O37" i="5"/>
  <c r="G38" i="5" s="1"/>
  <c r="M37" i="5"/>
  <c r="H38" i="5" s="1"/>
  <c r="N37" i="5"/>
  <c r="I38" i="5" s="1"/>
  <c r="N34" i="2"/>
  <c r="I35" i="2" s="1"/>
  <c r="K35" i="2" s="1"/>
  <c r="O34" i="2"/>
  <c r="G35" i="2" s="1"/>
  <c r="M34" i="2"/>
  <c r="H35" i="2" s="1"/>
  <c r="AF34" i="7" l="1"/>
  <c r="K35" i="7" s="1"/>
  <c r="AN34" i="7"/>
  <c r="Y35" i="7" s="1"/>
  <c r="AG34" i="7"/>
  <c r="L35" i="7" s="1"/>
  <c r="Q35" i="7" s="1"/>
  <c r="T35" i="7" s="1"/>
  <c r="AJ34" i="7"/>
  <c r="O35" i="7" s="1"/>
  <c r="AC34" i="7"/>
  <c r="H35" i="7" s="1"/>
  <c r="AM34" i="7"/>
  <c r="X35" i="7" s="1"/>
  <c r="AE34" i="7"/>
  <c r="J35" i="7" s="1"/>
  <c r="AH34" i="7"/>
  <c r="M35" i="7" s="1"/>
  <c r="R35" i="7" s="1"/>
  <c r="U35" i="7" s="1"/>
  <c r="S35" i="7"/>
  <c r="V35" i="7" s="1"/>
  <c r="Z45" i="6"/>
  <c r="AA45" i="6" s="1"/>
  <c r="K38" i="5"/>
  <c r="J38" i="5"/>
  <c r="L38" i="5"/>
  <c r="N38" i="5" s="1"/>
  <c r="I39" i="5" s="1"/>
  <c r="J35" i="2"/>
  <c r="L35" i="2" s="1"/>
  <c r="Z35" i="7" l="1"/>
  <c r="AA35" i="7" s="1"/>
  <c r="AF45" i="6"/>
  <c r="K46" i="6" s="1"/>
  <c r="AN45" i="6"/>
  <c r="Y46" i="6" s="1"/>
  <c r="AG45" i="6"/>
  <c r="L46" i="6" s="1"/>
  <c r="AH45" i="6"/>
  <c r="M46" i="6" s="1"/>
  <c r="AI45" i="6"/>
  <c r="N46" i="6" s="1"/>
  <c r="AC45" i="6"/>
  <c r="H46" i="6" s="1"/>
  <c r="AK45" i="6"/>
  <c r="P46" i="6" s="1"/>
  <c r="AD45" i="6"/>
  <c r="I46" i="6" s="1"/>
  <c r="AL45" i="6"/>
  <c r="W46" i="6" s="1"/>
  <c r="AB45" i="6"/>
  <c r="G46" i="6" s="1"/>
  <c r="AE45" i="6"/>
  <c r="J46" i="6" s="1"/>
  <c r="AJ45" i="6"/>
  <c r="O46" i="6" s="1"/>
  <c r="AM45" i="6"/>
  <c r="X46" i="6" s="1"/>
  <c r="K39" i="5"/>
  <c r="O38" i="5"/>
  <c r="G39" i="5" s="1"/>
  <c r="M38" i="5"/>
  <c r="H39" i="5" s="1"/>
  <c r="N35" i="2"/>
  <c r="I36" i="2" s="1"/>
  <c r="K36" i="2" s="1"/>
  <c r="O35" i="2"/>
  <c r="G36" i="2" s="1"/>
  <c r="M35" i="2"/>
  <c r="H36" i="2" s="1"/>
  <c r="AI35" i="7" l="1"/>
  <c r="N36" i="7" s="1"/>
  <c r="AM35" i="7"/>
  <c r="X36" i="7" s="1"/>
  <c r="AJ35" i="7"/>
  <c r="O36" i="7" s="1"/>
  <c r="AL35" i="7"/>
  <c r="W36" i="7" s="1"/>
  <c r="AB35" i="7"/>
  <c r="G36" i="7" s="1"/>
  <c r="AF35" i="7"/>
  <c r="K36" i="7" s="1"/>
  <c r="AK35" i="7"/>
  <c r="P36" i="7" s="1"/>
  <c r="AN35" i="7"/>
  <c r="Y36" i="7" s="1"/>
  <c r="AC35" i="7"/>
  <c r="H36" i="7" s="1"/>
  <c r="AE35" i="7"/>
  <c r="J36" i="7" s="1"/>
  <c r="AD35" i="7"/>
  <c r="I36" i="7" s="1"/>
  <c r="AH35" i="7"/>
  <c r="M36" i="7" s="1"/>
  <c r="R36" i="7" s="1"/>
  <c r="U36" i="7" s="1"/>
  <c r="AG35" i="7"/>
  <c r="L36" i="7" s="1"/>
  <c r="S46" i="6"/>
  <c r="V46" i="6" s="1"/>
  <c r="R46" i="6"/>
  <c r="U46" i="6" s="1"/>
  <c r="Q46" i="6"/>
  <c r="T46" i="6" s="1"/>
  <c r="J39" i="5"/>
  <c r="L39" i="5"/>
  <c r="N39" i="5" s="1"/>
  <c r="I40" i="5" s="1"/>
  <c r="J36" i="2"/>
  <c r="L36" i="2" s="1"/>
  <c r="M36" i="2" s="1"/>
  <c r="H37" i="2" s="1"/>
  <c r="Q36" i="7" l="1"/>
  <c r="T36" i="7" s="1"/>
  <c r="S36" i="7"/>
  <c r="V36" i="7" s="1"/>
  <c r="Z36" i="7" s="1"/>
  <c r="AA36" i="7" s="1"/>
  <c r="Z46" i="6"/>
  <c r="AA46" i="6" s="1"/>
  <c r="K40" i="5"/>
  <c r="O39" i="5"/>
  <c r="G40" i="5" s="1"/>
  <c r="M39" i="5"/>
  <c r="H40" i="5" s="1"/>
  <c r="J37" i="2"/>
  <c r="O36" i="2"/>
  <c r="G37" i="2" s="1"/>
  <c r="N36" i="2"/>
  <c r="I37" i="2" s="1"/>
  <c r="AN36" i="7" l="1"/>
  <c r="Y37" i="7" s="1"/>
  <c r="AE36" i="7"/>
  <c r="J37" i="7" s="1"/>
  <c r="AJ36" i="7"/>
  <c r="O37" i="7" s="1"/>
  <c r="AM36" i="7"/>
  <c r="X37" i="7" s="1"/>
  <c r="AK36" i="7"/>
  <c r="P37" i="7" s="1"/>
  <c r="AF36" i="7"/>
  <c r="K37" i="7" s="1"/>
  <c r="AD36" i="7"/>
  <c r="I37" i="7" s="1"/>
  <c r="AB36" i="7"/>
  <c r="G37" i="7" s="1"/>
  <c r="AG36" i="7"/>
  <c r="L37" i="7" s="1"/>
  <c r="AI36" i="7"/>
  <c r="N37" i="7" s="1"/>
  <c r="AL36" i="7"/>
  <c r="W37" i="7" s="1"/>
  <c r="AC36" i="7"/>
  <c r="H37" i="7" s="1"/>
  <c r="AH36" i="7"/>
  <c r="M37" i="7" s="1"/>
  <c r="R37" i="7" s="1"/>
  <c r="U37" i="7" s="1"/>
  <c r="AD46" i="6"/>
  <c r="I47" i="6" s="1"/>
  <c r="AL46" i="6"/>
  <c r="W47" i="6" s="1"/>
  <c r="AE46" i="6"/>
  <c r="J47" i="6" s="1"/>
  <c r="AM46" i="6"/>
  <c r="X47" i="6" s="1"/>
  <c r="AF46" i="6"/>
  <c r="K47" i="6" s="1"/>
  <c r="AN46" i="6"/>
  <c r="Y47" i="6" s="1"/>
  <c r="AG46" i="6"/>
  <c r="L47" i="6" s="1"/>
  <c r="AI46" i="6"/>
  <c r="N47" i="6" s="1"/>
  <c r="AB46" i="6"/>
  <c r="G47" i="6" s="1"/>
  <c r="AJ46" i="6"/>
  <c r="O47" i="6" s="1"/>
  <c r="AC46" i="6"/>
  <c r="H47" i="6" s="1"/>
  <c r="AH46" i="6"/>
  <c r="M47" i="6" s="1"/>
  <c r="AK46" i="6"/>
  <c r="P47" i="6" s="1"/>
  <c r="J40" i="5"/>
  <c r="L40" i="5"/>
  <c r="N40" i="5" s="1"/>
  <c r="I41" i="5" s="1"/>
  <c r="K37" i="2"/>
  <c r="L37" i="2" s="1"/>
  <c r="M37" i="2" s="1"/>
  <c r="H38" i="2" s="1"/>
  <c r="Q37" i="7" l="1"/>
  <c r="T37" i="7" s="1"/>
  <c r="S37" i="7"/>
  <c r="V37" i="7" s="1"/>
  <c r="Z37" i="7" s="1"/>
  <c r="AA37" i="7" s="1"/>
  <c r="Q47" i="6"/>
  <c r="T47" i="6" s="1"/>
  <c r="S47" i="6"/>
  <c r="V47" i="6" s="1"/>
  <c r="R47" i="6"/>
  <c r="U47" i="6" s="1"/>
  <c r="K41" i="5"/>
  <c r="O40" i="5"/>
  <c r="G41" i="5" s="1"/>
  <c r="M40" i="5"/>
  <c r="H41" i="5" s="1"/>
  <c r="O37" i="2"/>
  <c r="G38" i="2" s="1"/>
  <c r="N37" i="2"/>
  <c r="I38" i="2" s="1"/>
  <c r="K38" i="2" s="1"/>
  <c r="J38" i="2"/>
  <c r="AD37" i="7" l="1"/>
  <c r="I38" i="7" s="1"/>
  <c r="AM37" i="7"/>
  <c r="X38" i="7" s="1"/>
  <c r="AG37" i="7"/>
  <c r="L38" i="7" s="1"/>
  <c r="AC37" i="7"/>
  <c r="H38" i="7" s="1"/>
  <c r="AL37" i="7"/>
  <c r="W38" i="7" s="1"/>
  <c r="AE37" i="7"/>
  <c r="J38" i="7" s="1"/>
  <c r="AH37" i="7"/>
  <c r="M38" i="7" s="1"/>
  <c r="R38" i="7" s="1"/>
  <c r="U38" i="7" s="1"/>
  <c r="AK37" i="7"/>
  <c r="P38" i="7" s="1"/>
  <c r="AI37" i="7"/>
  <c r="N38" i="7" s="1"/>
  <c r="AB37" i="7"/>
  <c r="G38" i="7" s="1"/>
  <c r="AN37" i="7"/>
  <c r="Y38" i="7" s="1"/>
  <c r="AF37" i="7"/>
  <c r="K38" i="7" s="1"/>
  <c r="Q38" i="7" s="1"/>
  <c r="T38" i="7" s="1"/>
  <c r="AJ37" i="7"/>
  <c r="O38" i="7" s="1"/>
  <c r="Z47" i="6"/>
  <c r="AA47" i="6" s="1"/>
  <c r="J41" i="5"/>
  <c r="L41" i="5"/>
  <c r="N41" i="5" s="1"/>
  <c r="I42" i="5" s="1"/>
  <c r="L38" i="2"/>
  <c r="O38" i="2" s="1"/>
  <c r="G39" i="2" s="1"/>
  <c r="N38" i="2"/>
  <c r="I39" i="2" s="1"/>
  <c r="S38" i="7" l="1"/>
  <c r="V38" i="7" s="1"/>
  <c r="Z38" i="7"/>
  <c r="AA38" i="7" s="1"/>
  <c r="AB47" i="6"/>
  <c r="G48" i="6" s="1"/>
  <c r="AJ47" i="6"/>
  <c r="O48" i="6" s="1"/>
  <c r="AC47" i="6"/>
  <c r="H48" i="6" s="1"/>
  <c r="AK47" i="6"/>
  <c r="P48" i="6" s="1"/>
  <c r="AD47" i="6"/>
  <c r="I48" i="6" s="1"/>
  <c r="AL47" i="6"/>
  <c r="W48" i="6" s="1"/>
  <c r="AE47" i="6"/>
  <c r="J48" i="6" s="1"/>
  <c r="AM47" i="6"/>
  <c r="X48" i="6" s="1"/>
  <c r="AG47" i="6"/>
  <c r="L48" i="6" s="1"/>
  <c r="AF47" i="6"/>
  <c r="K48" i="6" s="1"/>
  <c r="Q48" i="6" s="1"/>
  <c r="T48" i="6" s="1"/>
  <c r="AH47" i="6"/>
  <c r="M48" i="6" s="1"/>
  <c r="AI47" i="6"/>
  <c r="N48" i="6" s="1"/>
  <c r="AN47" i="6"/>
  <c r="Y48" i="6" s="1"/>
  <c r="K42" i="5"/>
  <c r="O41" i="5"/>
  <c r="G42" i="5" s="1"/>
  <c r="M41" i="5"/>
  <c r="H42" i="5" s="1"/>
  <c r="M38" i="2"/>
  <c r="H39" i="2" s="1"/>
  <c r="J39" i="2" s="1"/>
  <c r="K39" i="2"/>
  <c r="L39" i="2" s="1"/>
  <c r="N39" i="2" s="1"/>
  <c r="I40" i="2" s="1"/>
  <c r="AE38" i="7" l="1"/>
  <c r="J39" i="7" s="1"/>
  <c r="AG38" i="7"/>
  <c r="L39" i="7" s="1"/>
  <c r="AJ38" i="7"/>
  <c r="O39" i="7" s="1"/>
  <c r="S39" i="7" s="1"/>
  <c r="V39" i="7" s="1"/>
  <c r="AB38" i="7"/>
  <c r="G39" i="7" s="1"/>
  <c r="AL38" i="7"/>
  <c r="W39" i="7" s="1"/>
  <c r="AN38" i="7"/>
  <c r="Y39" i="7" s="1"/>
  <c r="AH38" i="7"/>
  <c r="M39" i="7" s="1"/>
  <c r="R39" i="7" s="1"/>
  <c r="U39" i="7" s="1"/>
  <c r="AM38" i="7"/>
  <c r="X39" i="7" s="1"/>
  <c r="AK38" i="7"/>
  <c r="P39" i="7" s="1"/>
  <c r="AD38" i="7"/>
  <c r="I39" i="7" s="1"/>
  <c r="AF38" i="7"/>
  <c r="K39" i="7" s="1"/>
  <c r="AC38" i="7"/>
  <c r="H39" i="7" s="1"/>
  <c r="AI38" i="7"/>
  <c r="N39" i="7" s="1"/>
  <c r="R48" i="6"/>
  <c r="U48" i="6" s="1"/>
  <c r="S48" i="6"/>
  <c r="V48" i="6" s="1"/>
  <c r="Z48" i="6"/>
  <c r="AA48" i="6" s="1"/>
  <c r="J42" i="5"/>
  <c r="L42" i="5" s="1"/>
  <c r="K40" i="2"/>
  <c r="M39" i="2"/>
  <c r="H40" i="2" s="1"/>
  <c r="J40" i="2" s="1"/>
  <c r="O39" i="2"/>
  <c r="G40" i="2" s="1"/>
  <c r="Q39" i="7" l="1"/>
  <c r="T39" i="7" s="1"/>
  <c r="Z39" i="7" s="1"/>
  <c r="AA39" i="7" s="1"/>
  <c r="AH48" i="6"/>
  <c r="M49" i="6" s="1"/>
  <c r="AI48" i="6"/>
  <c r="N49" i="6" s="1"/>
  <c r="AB48" i="6"/>
  <c r="G49" i="6" s="1"/>
  <c r="AJ48" i="6"/>
  <c r="O49" i="6" s="1"/>
  <c r="AK48" i="6"/>
  <c r="P49" i="6" s="1"/>
  <c r="AL48" i="6"/>
  <c r="W49" i="6" s="1"/>
  <c r="AM48" i="6"/>
  <c r="X49" i="6" s="1"/>
  <c r="AC48" i="6"/>
  <c r="H49" i="6" s="1"/>
  <c r="AN48" i="6"/>
  <c r="Y49" i="6" s="1"/>
  <c r="AD48" i="6"/>
  <c r="I49" i="6" s="1"/>
  <c r="AE48" i="6"/>
  <c r="J49" i="6" s="1"/>
  <c r="AG48" i="6"/>
  <c r="L49" i="6" s="1"/>
  <c r="AF48" i="6"/>
  <c r="K49" i="6" s="1"/>
  <c r="Q49" i="6" s="1"/>
  <c r="T49" i="6" s="1"/>
  <c r="N42" i="5"/>
  <c r="I43" i="5" s="1"/>
  <c r="O42" i="5"/>
  <c r="G43" i="5" s="1"/>
  <c r="M42" i="5"/>
  <c r="H43" i="5" s="1"/>
  <c r="L40" i="2"/>
  <c r="O40" i="2"/>
  <c r="G41" i="2" s="1"/>
  <c r="AE39" i="7" l="1"/>
  <c r="J40" i="7" s="1"/>
  <c r="AL39" i="7"/>
  <c r="W40" i="7" s="1"/>
  <c r="AI39" i="7"/>
  <c r="N40" i="7" s="1"/>
  <c r="AB39" i="7"/>
  <c r="G40" i="7" s="1"/>
  <c r="AD39" i="7"/>
  <c r="I40" i="7" s="1"/>
  <c r="AG39" i="7"/>
  <c r="L40" i="7" s="1"/>
  <c r="AM39" i="7"/>
  <c r="X40" i="7" s="1"/>
  <c r="AN39" i="7"/>
  <c r="Y40" i="7" s="1"/>
  <c r="AJ39" i="7"/>
  <c r="O40" i="7" s="1"/>
  <c r="AF39" i="7"/>
  <c r="K40" i="7" s="1"/>
  <c r="AH39" i="7"/>
  <c r="M40" i="7" s="1"/>
  <c r="AK39" i="7"/>
  <c r="P40" i="7" s="1"/>
  <c r="AC39" i="7"/>
  <c r="H40" i="7" s="1"/>
  <c r="S49" i="6"/>
  <c r="V49" i="6" s="1"/>
  <c r="R49" i="6"/>
  <c r="U49" i="6" s="1"/>
  <c r="Z49" i="6" s="1"/>
  <c r="AA49" i="6" s="1"/>
  <c r="J43" i="5"/>
  <c r="K43" i="5"/>
  <c r="M40" i="2"/>
  <c r="H41" i="2" s="1"/>
  <c r="J41" i="2" s="1"/>
  <c r="N40" i="2"/>
  <c r="I41" i="2" s="1"/>
  <c r="R40" i="7" l="1"/>
  <c r="U40" i="7" s="1"/>
  <c r="Q40" i="7"/>
  <c r="T40" i="7" s="1"/>
  <c r="S40" i="7"/>
  <c r="V40" i="7" s="1"/>
  <c r="AF49" i="6"/>
  <c r="K50" i="6" s="1"/>
  <c r="AN49" i="6"/>
  <c r="Y50" i="6" s="1"/>
  <c r="AG49" i="6"/>
  <c r="L50" i="6" s="1"/>
  <c r="AH49" i="6"/>
  <c r="M50" i="6" s="1"/>
  <c r="AB49" i="6"/>
  <c r="G50" i="6" s="1"/>
  <c r="AM49" i="6"/>
  <c r="X50" i="6" s="1"/>
  <c r="AC49" i="6"/>
  <c r="H50" i="6" s="1"/>
  <c r="AD49" i="6"/>
  <c r="I50" i="6" s="1"/>
  <c r="AE49" i="6"/>
  <c r="J50" i="6" s="1"/>
  <c r="AI49" i="6"/>
  <c r="N50" i="6" s="1"/>
  <c r="AL49" i="6"/>
  <c r="W50" i="6" s="1"/>
  <c r="AJ49" i="6"/>
  <c r="O50" i="6" s="1"/>
  <c r="AK49" i="6"/>
  <c r="P50" i="6" s="1"/>
  <c r="L43" i="5"/>
  <c r="M43" i="5" s="1"/>
  <c r="H44" i="5" s="1"/>
  <c r="J44" i="5" s="1"/>
  <c r="N43" i="5"/>
  <c r="I44" i="5" s="1"/>
  <c r="O43" i="5"/>
  <c r="G44" i="5" s="1"/>
  <c r="K41" i="2"/>
  <c r="L41" i="2" s="1"/>
  <c r="Z40" i="7" l="1"/>
  <c r="AA40" i="7" s="1"/>
  <c r="S50" i="6"/>
  <c r="V50" i="6" s="1"/>
  <c r="R50" i="6"/>
  <c r="U50" i="6" s="1"/>
  <c r="Q50" i="6"/>
  <c r="T50" i="6" s="1"/>
  <c r="Z50" i="6" s="1"/>
  <c r="AA50" i="6" s="1"/>
  <c r="K44" i="5"/>
  <c r="L44" i="5"/>
  <c r="M44" i="5" s="1"/>
  <c r="H45" i="5" s="1"/>
  <c r="O44" i="5"/>
  <c r="G45" i="5" s="1"/>
  <c r="M41" i="2"/>
  <c r="H42" i="2" s="1"/>
  <c r="J42" i="2" s="1"/>
  <c r="O41" i="2"/>
  <c r="G42" i="2" s="1"/>
  <c r="N41" i="2"/>
  <c r="I42" i="2" s="1"/>
  <c r="AM40" i="7" l="1"/>
  <c r="X41" i="7" s="1"/>
  <c r="AE40" i="7"/>
  <c r="J41" i="7" s="1"/>
  <c r="AJ40" i="7"/>
  <c r="O41" i="7" s="1"/>
  <c r="AC40" i="7"/>
  <c r="H41" i="7" s="1"/>
  <c r="AH40" i="7"/>
  <c r="M41" i="7" s="1"/>
  <c r="AF40" i="7"/>
  <c r="K41" i="7" s="1"/>
  <c r="AI40" i="7"/>
  <c r="N41" i="7" s="1"/>
  <c r="AB40" i="7"/>
  <c r="G41" i="7" s="1"/>
  <c r="AN40" i="7"/>
  <c r="Y41" i="7" s="1"/>
  <c r="AK40" i="7"/>
  <c r="P41" i="7" s="1"/>
  <c r="AD40" i="7"/>
  <c r="I41" i="7" s="1"/>
  <c r="AG40" i="7"/>
  <c r="L41" i="7" s="1"/>
  <c r="AL40" i="7"/>
  <c r="W41" i="7" s="1"/>
  <c r="AD50" i="6"/>
  <c r="I51" i="6" s="1"/>
  <c r="AL50" i="6"/>
  <c r="W51" i="6" s="1"/>
  <c r="AE50" i="6"/>
  <c r="J51" i="6" s="1"/>
  <c r="AM50" i="6"/>
  <c r="X51" i="6" s="1"/>
  <c r="AF50" i="6"/>
  <c r="K51" i="6" s="1"/>
  <c r="AN50" i="6"/>
  <c r="Y51" i="6" s="1"/>
  <c r="AG50" i="6"/>
  <c r="L51" i="6" s="1"/>
  <c r="AH50" i="6"/>
  <c r="M51" i="6" s="1"/>
  <c r="R51" i="6" s="1"/>
  <c r="U51" i="6" s="1"/>
  <c r="AI50" i="6"/>
  <c r="N51" i="6" s="1"/>
  <c r="AJ50" i="6"/>
  <c r="O51" i="6" s="1"/>
  <c r="S51" i="6" s="1"/>
  <c r="V51" i="6" s="1"/>
  <c r="AK50" i="6"/>
  <c r="P51" i="6" s="1"/>
  <c r="AC50" i="6"/>
  <c r="H51" i="6" s="1"/>
  <c r="AB50" i="6"/>
  <c r="G51" i="6" s="1"/>
  <c r="J45" i="5"/>
  <c r="N44" i="5"/>
  <c r="I45" i="5" s="1"/>
  <c r="K42" i="2"/>
  <c r="L42" i="2" s="1"/>
  <c r="M42" i="2" s="1"/>
  <c r="H43" i="2" s="1"/>
  <c r="S41" i="7" l="1"/>
  <c r="V41" i="7" s="1"/>
  <c r="Q41" i="7"/>
  <c r="T41" i="7" s="1"/>
  <c r="R41" i="7"/>
  <c r="U41" i="7" s="1"/>
  <c r="Q51" i="6"/>
  <c r="T51" i="6" s="1"/>
  <c r="Z51" i="6" s="1"/>
  <c r="AA51" i="6" s="1"/>
  <c r="K45" i="5"/>
  <c r="L45" i="5" s="1"/>
  <c r="J43" i="2"/>
  <c r="O42" i="2"/>
  <c r="G43" i="2" s="1"/>
  <c r="N42" i="2"/>
  <c r="I43" i="2" s="1"/>
  <c r="K43" i="2" s="1"/>
  <c r="L43" i="2" s="1"/>
  <c r="N43" i="2" s="1"/>
  <c r="I44" i="2" s="1"/>
  <c r="K44" i="2" s="1"/>
  <c r="Z41" i="7" l="1"/>
  <c r="AA41" i="7" s="1"/>
  <c r="AB51" i="6"/>
  <c r="AJ51" i="6"/>
  <c r="AC51" i="6"/>
  <c r="AK51" i="6"/>
  <c r="AD51" i="6"/>
  <c r="AL51" i="6"/>
  <c r="AI51" i="6"/>
  <c r="AM51" i="6"/>
  <c r="AN51" i="6"/>
  <c r="AE51" i="6"/>
  <c r="AH51" i="6"/>
  <c r="AF51" i="6"/>
  <c r="AG51" i="6"/>
  <c r="M45" i="5"/>
  <c r="O45" i="5"/>
  <c r="G46" i="5" s="1"/>
  <c r="N45" i="5"/>
  <c r="I46" i="5" s="1"/>
  <c r="O43" i="2"/>
  <c r="G44" i="2" s="1"/>
  <c r="M43" i="2"/>
  <c r="H44" i="2" s="1"/>
  <c r="AB41" i="7" l="1"/>
  <c r="G42" i="7" s="1"/>
  <c r="AH41" i="7"/>
  <c r="M42" i="7" s="1"/>
  <c r="AE41" i="7"/>
  <c r="J42" i="7" s="1"/>
  <c r="AM41" i="7"/>
  <c r="X42" i="7" s="1"/>
  <c r="AF41" i="7"/>
  <c r="K42" i="7" s="1"/>
  <c r="Q42" i="7" s="1"/>
  <c r="T42" i="7" s="1"/>
  <c r="AC41" i="7"/>
  <c r="H42" i="7" s="1"/>
  <c r="AJ41" i="7"/>
  <c r="O42" i="7" s="1"/>
  <c r="S42" i="7" s="1"/>
  <c r="V42" i="7" s="1"/>
  <c r="AN41" i="7"/>
  <c r="Y42" i="7" s="1"/>
  <c r="AG41" i="7"/>
  <c r="L42" i="7" s="1"/>
  <c r="AK41" i="7"/>
  <c r="P42" i="7" s="1"/>
  <c r="AL41" i="7"/>
  <c r="W42" i="7" s="1"/>
  <c r="AD41" i="7"/>
  <c r="I42" i="7" s="1"/>
  <c r="AI41" i="7"/>
  <c r="N42" i="7" s="1"/>
  <c r="H46" i="5"/>
  <c r="Q30" i="5"/>
  <c r="R30" i="5" s="1"/>
  <c r="S30" i="5" s="1"/>
  <c r="Q38" i="5"/>
  <c r="R38" i="5" s="1"/>
  <c r="S38" i="5" s="1"/>
  <c r="Q24" i="5"/>
  <c r="R24" i="5" s="1"/>
  <c r="S24" i="5" s="1"/>
  <c r="Q28" i="5"/>
  <c r="R28" i="5" s="1"/>
  <c r="S28" i="5" s="1"/>
  <c r="Q31" i="5"/>
  <c r="R31" i="5" s="1"/>
  <c r="S31" i="5" s="1"/>
  <c r="Q39" i="5"/>
  <c r="R39" i="5" s="1"/>
  <c r="S39" i="5" s="1"/>
  <c r="Q26" i="5"/>
  <c r="R26" i="5" s="1"/>
  <c r="S26" i="5" s="1"/>
  <c r="Q45" i="5"/>
  <c r="R45" i="5" s="1"/>
  <c r="S45" i="5" s="1"/>
  <c r="Q32" i="5"/>
  <c r="R32" i="5" s="1"/>
  <c r="S32" i="5" s="1"/>
  <c r="Q40" i="5"/>
  <c r="R40" i="5" s="1"/>
  <c r="S40" i="5" s="1"/>
  <c r="Q42" i="5"/>
  <c r="R42" i="5" s="1"/>
  <c r="S42" i="5" s="1"/>
  <c r="Q29" i="5"/>
  <c r="R29" i="5" s="1"/>
  <c r="S29" i="5" s="1"/>
  <c r="Q25" i="5"/>
  <c r="R25" i="5" s="1"/>
  <c r="S25" i="5" s="1"/>
  <c r="Q33" i="5"/>
  <c r="R33" i="5" s="1"/>
  <c r="S33" i="5" s="1"/>
  <c r="Q41" i="5"/>
  <c r="R41" i="5" s="1"/>
  <c r="S41" i="5" s="1"/>
  <c r="Q34" i="5"/>
  <c r="R34" i="5" s="1"/>
  <c r="S34" i="5" s="1"/>
  <c r="Q27" i="5"/>
  <c r="R27" i="5" s="1"/>
  <c r="S27" i="5" s="1"/>
  <c r="Q35" i="5"/>
  <c r="R35" i="5" s="1"/>
  <c r="S35" i="5" s="1"/>
  <c r="Q37" i="5"/>
  <c r="R37" i="5" s="1"/>
  <c r="S37" i="5" s="1"/>
  <c r="Q43" i="5"/>
  <c r="R43" i="5" s="1"/>
  <c r="S43" i="5" s="1"/>
  <c r="Q36" i="5"/>
  <c r="R36" i="5" s="1"/>
  <c r="S36" i="5" s="1"/>
  <c r="Q44" i="5"/>
  <c r="R44" i="5" s="1"/>
  <c r="S44" i="5" s="1"/>
  <c r="K46" i="5"/>
  <c r="J46" i="5"/>
  <c r="J44" i="2"/>
  <c r="L44" i="2" s="1"/>
  <c r="R42" i="7" l="1"/>
  <c r="U42" i="7" s="1"/>
  <c r="Z42" i="7" s="1"/>
  <c r="AA42" i="7" s="1"/>
  <c r="T45" i="5"/>
  <c r="L46" i="5"/>
  <c r="N46" i="5" s="1"/>
  <c r="I47" i="5" s="1"/>
  <c r="K47" i="5" s="1"/>
  <c r="M46" i="5"/>
  <c r="H47" i="5" s="1"/>
  <c r="O46" i="5"/>
  <c r="G47" i="5" s="1"/>
  <c r="N44" i="2"/>
  <c r="I45" i="2" s="1"/>
  <c r="K45" i="2" s="1"/>
  <c r="O44" i="2"/>
  <c r="G45" i="2" s="1"/>
  <c r="M44" i="2"/>
  <c r="H45" i="2" s="1"/>
  <c r="AG42" i="7" l="1"/>
  <c r="L43" i="7" s="1"/>
  <c r="AI42" i="7"/>
  <c r="N43" i="7" s="1"/>
  <c r="AJ42" i="7"/>
  <c r="O43" i="7" s="1"/>
  <c r="AD42" i="7"/>
  <c r="I43" i="7" s="1"/>
  <c r="AF42" i="7"/>
  <c r="K43" i="7" s="1"/>
  <c r="AB42" i="7"/>
  <c r="G43" i="7" s="1"/>
  <c r="AM42" i="7"/>
  <c r="X43" i="7" s="1"/>
  <c r="AC42" i="7"/>
  <c r="H43" i="7" s="1"/>
  <c r="AH42" i="7"/>
  <c r="M43" i="7" s="1"/>
  <c r="AK42" i="7"/>
  <c r="P43" i="7" s="1"/>
  <c r="AL42" i="7"/>
  <c r="W43" i="7" s="1"/>
  <c r="AN42" i="7"/>
  <c r="Y43" i="7" s="1"/>
  <c r="AE42" i="7"/>
  <c r="J43" i="7" s="1"/>
  <c r="J47" i="5"/>
  <c r="L47" i="5"/>
  <c r="N47" i="5" s="1"/>
  <c r="I48" i="5" s="1"/>
  <c r="J45" i="2"/>
  <c r="L45" i="2" s="1"/>
  <c r="S43" i="7" l="1"/>
  <c r="V43" i="7" s="1"/>
  <c r="Q43" i="7"/>
  <c r="T43" i="7" s="1"/>
  <c r="R43" i="7"/>
  <c r="U43" i="7" s="1"/>
  <c r="Z43" i="7" s="1"/>
  <c r="AA43" i="7" s="1"/>
  <c r="K48" i="5"/>
  <c r="O47" i="5"/>
  <c r="G48" i="5" s="1"/>
  <c r="M47" i="5"/>
  <c r="H48" i="5" s="1"/>
  <c r="N45" i="2"/>
  <c r="I46" i="2" s="1"/>
  <c r="O45" i="2"/>
  <c r="G46" i="2" s="1"/>
  <c r="M45" i="2"/>
  <c r="H46" i="2" s="1"/>
  <c r="AH43" i="7" l="1"/>
  <c r="M44" i="7" s="1"/>
  <c r="AI43" i="7"/>
  <c r="N44" i="7" s="1"/>
  <c r="AG43" i="7"/>
  <c r="L44" i="7" s="1"/>
  <c r="AJ43" i="7"/>
  <c r="O44" i="7" s="1"/>
  <c r="AK43" i="7"/>
  <c r="P44" i="7" s="1"/>
  <c r="AL43" i="7"/>
  <c r="W44" i="7" s="1"/>
  <c r="AC43" i="7"/>
  <c r="H44" i="7" s="1"/>
  <c r="AD43" i="7"/>
  <c r="I44" i="7" s="1"/>
  <c r="AB43" i="7"/>
  <c r="G44" i="7" s="1"/>
  <c r="AF43" i="7"/>
  <c r="K44" i="7" s="1"/>
  <c r="AE43" i="7"/>
  <c r="J44" i="7" s="1"/>
  <c r="AM43" i="7"/>
  <c r="X44" i="7" s="1"/>
  <c r="AN43" i="7"/>
  <c r="Y44" i="7" s="1"/>
  <c r="J48" i="5"/>
  <c r="L48" i="5" s="1"/>
  <c r="J46" i="2"/>
  <c r="K46" i="2"/>
  <c r="S44" i="7" l="1"/>
  <c r="V44" i="7" s="1"/>
  <c r="Q44" i="7"/>
  <c r="T44" i="7" s="1"/>
  <c r="R44" i="7"/>
  <c r="U44" i="7" s="1"/>
  <c r="N48" i="5"/>
  <c r="I49" i="5" s="1"/>
  <c r="O48" i="5"/>
  <c r="G49" i="5" s="1"/>
  <c r="M48" i="5"/>
  <c r="H49" i="5" s="1"/>
  <c r="L46" i="2"/>
  <c r="O46" i="2" s="1"/>
  <c r="G47" i="2" s="1"/>
  <c r="Z44" i="7" l="1"/>
  <c r="AA44" i="7" s="1"/>
  <c r="J49" i="5"/>
  <c r="K49" i="5"/>
  <c r="L49" i="5" s="1"/>
  <c r="M46" i="2"/>
  <c r="H47" i="2" s="1"/>
  <c r="J47" i="2" s="1"/>
  <c r="N46" i="2"/>
  <c r="I47" i="2" s="1"/>
  <c r="K47" i="2" s="1"/>
  <c r="AL44" i="7" l="1"/>
  <c r="W45" i="7" s="1"/>
  <c r="AD44" i="7"/>
  <c r="I45" i="7" s="1"/>
  <c r="AF44" i="7"/>
  <c r="K45" i="7" s="1"/>
  <c r="AI44" i="7"/>
  <c r="N45" i="7" s="1"/>
  <c r="AK44" i="7"/>
  <c r="P45" i="7" s="1"/>
  <c r="AG44" i="7"/>
  <c r="L45" i="7" s="1"/>
  <c r="AE44" i="7"/>
  <c r="J45" i="7" s="1"/>
  <c r="AN44" i="7"/>
  <c r="Y45" i="7" s="1"/>
  <c r="AC44" i="7"/>
  <c r="H45" i="7" s="1"/>
  <c r="AM44" i="7"/>
  <c r="X45" i="7" s="1"/>
  <c r="AB44" i="7"/>
  <c r="G45" i="7" s="1"/>
  <c r="AJ44" i="7"/>
  <c r="O45" i="7" s="1"/>
  <c r="S45" i="7" s="1"/>
  <c r="V45" i="7" s="1"/>
  <c r="AH44" i="7"/>
  <c r="M45" i="7" s="1"/>
  <c r="R45" i="7" s="1"/>
  <c r="U45" i="7" s="1"/>
  <c r="M49" i="5"/>
  <c r="H50" i="5" s="1"/>
  <c r="N49" i="5"/>
  <c r="I50" i="5" s="1"/>
  <c r="O49" i="5"/>
  <c r="G50" i="5" s="1"/>
  <c r="L47" i="2"/>
  <c r="Q45" i="7" l="1"/>
  <c r="T45" i="7" s="1"/>
  <c r="Z45" i="7" s="1"/>
  <c r="AA45" i="7" s="1"/>
  <c r="K50" i="5"/>
  <c r="J50" i="5"/>
  <c r="L50" i="5" s="1"/>
  <c r="O47" i="2"/>
  <c r="G48" i="2" s="1"/>
  <c r="M47" i="2"/>
  <c r="H48" i="2" s="1"/>
  <c r="J48" i="2" s="1"/>
  <c r="N47" i="2"/>
  <c r="I48" i="2" s="1"/>
  <c r="AE45" i="7" l="1"/>
  <c r="J46" i="7" s="1"/>
  <c r="AC45" i="7"/>
  <c r="H46" i="7" s="1"/>
  <c r="AK45" i="7"/>
  <c r="P46" i="7" s="1"/>
  <c r="AF45" i="7"/>
  <c r="AN45" i="7"/>
  <c r="Y46" i="7" s="1"/>
  <c r="AJ45" i="7"/>
  <c r="AH45" i="7"/>
  <c r="AG45" i="7"/>
  <c r="L46" i="7" s="1"/>
  <c r="AD45" i="7"/>
  <c r="I46" i="7" s="1"/>
  <c r="AM45" i="7"/>
  <c r="X46" i="7" s="1"/>
  <c r="AB45" i="7"/>
  <c r="G46" i="7" s="1"/>
  <c r="AL45" i="7"/>
  <c r="W46" i="7" s="1"/>
  <c r="AI45" i="7"/>
  <c r="N46" i="7" s="1"/>
  <c r="O50" i="5"/>
  <c r="G51" i="5" s="1"/>
  <c r="N50" i="5"/>
  <c r="I51" i="5" s="1"/>
  <c r="M50" i="5"/>
  <c r="H51" i="5" s="1"/>
  <c r="K48" i="2"/>
  <c r="L48" i="2"/>
  <c r="M48" i="2" s="1"/>
  <c r="H49" i="2" s="1"/>
  <c r="AP38" i="7" l="1"/>
  <c r="AP37" i="7"/>
  <c r="AP40" i="7"/>
  <c r="AP36" i="7"/>
  <c r="AP42" i="7"/>
  <c r="AP24" i="7"/>
  <c r="AP39" i="7"/>
  <c r="AP44" i="7"/>
  <c r="AS44" i="7" s="1"/>
  <c r="AT44" i="7" s="1"/>
  <c r="AP30" i="7"/>
  <c r="AP26" i="7"/>
  <c r="AP41" i="7"/>
  <c r="AP27" i="7"/>
  <c r="AP31" i="7"/>
  <c r="AP25" i="7"/>
  <c r="AP28" i="7"/>
  <c r="AS28" i="7" s="1"/>
  <c r="AT28" i="7" s="1"/>
  <c r="AP35" i="7"/>
  <c r="AS35" i="7" s="1"/>
  <c r="AT35" i="7" s="1"/>
  <c r="AP33" i="7"/>
  <c r="AP29" i="7"/>
  <c r="AP32" i="7"/>
  <c r="AP43" i="7"/>
  <c r="AP34" i="7"/>
  <c r="AP45" i="7"/>
  <c r="K46" i="7"/>
  <c r="Q46" i="7" s="1"/>
  <c r="T46" i="7" s="1"/>
  <c r="AR40" i="7"/>
  <c r="AR41" i="7"/>
  <c r="AR32" i="7"/>
  <c r="AR25" i="7"/>
  <c r="AR28" i="7"/>
  <c r="AR29" i="7"/>
  <c r="AR39" i="7"/>
  <c r="AR43" i="7"/>
  <c r="AR35" i="7"/>
  <c r="AR44" i="7"/>
  <c r="AR38" i="7"/>
  <c r="AR33" i="7"/>
  <c r="AR34" i="7"/>
  <c r="AR24" i="7"/>
  <c r="AR27" i="7"/>
  <c r="AR26" i="7"/>
  <c r="AS26" i="7" s="1"/>
  <c r="AT26" i="7" s="1"/>
  <c r="AR37" i="7"/>
  <c r="AR42" i="7"/>
  <c r="AR30" i="7"/>
  <c r="AR31" i="7"/>
  <c r="AR36" i="7"/>
  <c r="AR45" i="7"/>
  <c r="O46" i="7"/>
  <c r="S46" i="7" s="1"/>
  <c r="V46" i="7" s="1"/>
  <c r="AQ33" i="7"/>
  <c r="AQ27" i="7"/>
  <c r="AQ32" i="7"/>
  <c r="AQ26" i="7"/>
  <c r="AQ43" i="7"/>
  <c r="AQ44" i="7"/>
  <c r="AQ31" i="7"/>
  <c r="AQ40" i="7"/>
  <c r="M46" i="7"/>
  <c r="R46" i="7" s="1"/>
  <c r="U46" i="7" s="1"/>
  <c r="AQ34" i="7"/>
  <c r="AQ37" i="7"/>
  <c r="AQ24" i="7"/>
  <c r="AQ42" i="7"/>
  <c r="AQ38" i="7"/>
  <c r="AQ39" i="7"/>
  <c r="AQ29" i="7"/>
  <c r="AQ30" i="7"/>
  <c r="AQ36" i="7"/>
  <c r="AQ25" i="7"/>
  <c r="AQ28" i="7"/>
  <c r="AQ45" i="7"/>
  <c r="AQ41" i="7"/>
  <c r="AQ35" i="7"/>
  <c r="K51" i="5"/>
  <c r="J51" i="5"/>
  <c r="O48" i="2"/>
  <c r="G49" i="2" s="1"/>
  <c r="J49" i="2"/>
  <c r="N48" i="2"/>
  <c r="I49" i="2" s="1"/>
  <c r="AS39" i="7" l="1"/>
  <c r="AT39" i="7" s="1"/>
  <c r="AS45" i="7"/>
  <c r="AT45" i="7" s="1"/>
  <c r="AS25" i="7"/>
  <c r="AT25" i="7" s="1"/>
  <c r="AS24" i="7"/>
  <c r="AT24" i="7" s="1"/>
  <c r="AS31" i="7"/>
  <c r="AT31" i="7" s="1"/>
  <c r="AS42" i="7"/>
  <c r="AT42" i="7" s="1"/>
  <c r="Z46" i="7"/>
  <c r="AA46" i="7" s="1"/>
  <c r="AS34" i="7"/>
  <c r="AT34" i="7" s="1"/>
  <c r="AS43" i="7"/>
  <c r="AT43" i="7" s="1"/>
  <c r="AS27" i="7"/>
  <c r="AT27" i="7" s="1"/>
  <c r="AS36" i="7"/>
  <c r="AT36" i="7" s="1"/>
  <c r="AS32" i="7"/>
  <c r="AT32" i="7" s="1"/>
  <c r="AS41" i="7"/>
  <c r="AT41" i="7" s="1"/>
  <c r="AS40" i="7"/>
  <c r="AT40" i="7" s="1"/>
  <c r="AS29" i="7"/>
  <c r="AT29" i="7" s="1"/>
  <c r="AS37" i="7"/>
  <c r="AT37" i="7" s="1"/>
  <c r="AS33" i="7"/>
  <c r="AT33" i="7" s="1"/>
  <c r="AS30" i="7"/>
  <c r="AT30" i="7" s="1"/>
  <c r="AS38" i="7"/>
  <c r="AT38" i="7" s="1"/>
  <c r="L51" i="5"/>
  <c r="N51" i="5" s="1"/>
  <c r="I52" i="5" s="1"/>
  <c r="K52" i="5"/>
  <c r="M51" i="5"/>
  <c r="H52" i="5" s="1"/>
  <c r="O51" i="5"/>
  <c r="G52" i="5" s="1"/>
  <c r="K49" i="2"/>
  <c r="L49" i="2" s="1"/>
  <c r="AU45" i="7" l="1"/>
  <c r="AM46" i="7"/>
  <c r="X47" i="7" s="1"/>
  <c r="AD46" i="7"/>
  <c r="I47" i="7" s="1"/>
  <c r="AG46" i="7"/>
  <c r="L47" i="7" s="1"/>
  <c r="AC46" i="7"/>
  <c r="H47" i="7" s="1"/>
  <c r="AH46" i="7"/>
  <c r="M47" i="7" s="1"/>
  <c r="AJ46" i="7"/>
  <c r="O47" i="7" s="1"/>
  <c r="S47" i="7" s="1"/>
  <c r="V47" i="7" s="1"/>
  <c r="AI46" i="7"/>
  <c r="N47" i="7" s="1"/>
  <c r="AN46" i="7"/>
  <c r="Y47" i="7" s="1"/>
  <c r="AF46" i="7"/>
  <c r="K47" i="7" s="1"/>
  <c r="AL46" i="7"/>
  <c r="W47" i="7" s="1"/>
  <c r="AK46" i="7"/>
  <c r="P47" i="7" s="1"/>
  <c r="AE46" i="7"/>
  <c r="J47" i="7" s="1"/>
  <c r="AB46" i="7"/>
  <c r="G47" i="7" s="1"/>
  <c r="J52" i="5"/>
  <c r="L52" i="5" s="1"/>
  <c r="O49" i="2"/>
  <c r="G50" i="2" s="1"/>
  <c r="M49" i="2"/>
  <c r="H50" i="2" s="1"/>
  <c r="N49" i="2"/>
  <c r="I50" i="2" s="1"/>
  <c r="R47" i="7" l="1"/>
  <c r="U47" i="7" s="1"/>
  <c r="Q47" i="7"/>
  <c r="T47" i="7" s="1"/>
  <c r="Z47" i="7" s="1"/>
  <c r="AA47" i="7" s="1"/>
  <c r="N52" i="5"/>
  <c r="I53" i="5" s="1"/>
  <c r="O52" i="5"/>
  <c r="G53" i="5" s="1"/>
  <c r="M52" i="5"/>
  <c r="H53" i="5" s="1"/>
  <c r="K50" i="2"/>
  <c r="J50" i="2"/>
  <c r="L50" i="2" s="1"/>
  <c r="N50" i="2" s="1"/>
  <c r="I51" i="2" s="1"/>
  <c r="AN47" i="7" l="1"/>
  <c r="Y48" i="7" s="1"/>
  <c r="AM47" i="7"/>
  <c r="X48" i="7" s="1"/>
  <c r="AJ47" i="7"/>
  <c r="O48" i="7" s="1"/>
  <c r="S48" i="7" s="1"/>
  <c r="V48" i="7" s="1"/>
  <c r="AC47" i="7"/>
  <c r="H48" i="7" s="1"/>
  <c r="AH47" i="7"/>
  <c r="M48" i="7" s="1"/>
  <c r="R48" i="7" s="1"/>
  <c r="U48" i="7" s="1"/>
  <c r="AE47" i="7"/>
  <c r="J48" i="7" s="1"/>
  <c r="AL47" i="7"/>
  <c r="W48" i="7" s="1"/>
  <c r="AF47" i="7"/>
  <c r="K48" i="7" s="1"/>
  <c r="Q48" i="7" s="1"/>
  <c r="T48" i="7" s="1"/>
  <c r="AK47" i="7"/>
  <c r="P48" i="7" s="1"/>
  <c r="AG47" i="7"/>
  <c r="L48" i="7" s="1"/>
  <c r="AD47" i="7"/>
  <c r="I48" i="7" s="1"/>
  <c r="AI47" i="7"/>
  <c r="N48" i="7" s="1"/>
  <c r="AB47" i="7"/>
  <c r="G48" i="7" s="1"/>
  <c r="J53" i="5"/>
  <c r="K53" i="5"/>
  <c r="O50" i="2"/>
  <c r="G51" i="2" s="1"/>
  <c r="M50" i="2"/>
  <c r="H51" i="2" s="1"/>
  <c r="J51" i="2" s="1"/>
  <c r="K51" i="2"/>
  <c r="Z48" i="7" l="1"/>
  <c r="AA48" i="7" s="1"/>
  <c r="AE48" i="7" s="1"/>
  <c r="J49" i="7" s="1"/>
  <c r="AK48" i="7"/>
  <c r="P49" i="7" s="1"/>
  <c r="AG48" i="7"/>
  <c r="L49" i="7" s="1"/>
  <c r="AM48" i="7"/>
  <c r="X49" i="7" s="1"/>
  <c r="AI48" i="7"/>
  <c r="N49" i="7" s="1"/>
  <c r="AF48" i="7"/>
  <c r="K49" i="7" s="1"/>
  <c r="AL48" i="7"/>
  <c r="W49" i="7" s="1"/>
  <c r="AB48" i="7"/>
  <c r="G49" i="7" s="1"/>
  <c r="AN48" i="7"/>
  <c r="Y49" i="7" s="1"/>
  <c r="AD48" i="7"/>
  <c r="I49" i="7" s="1"/>
  <c r="AC48" i="7"/>
  <c r="H49" i="7" s="1"/>
  <c r="L53" i="5"/>
  <c r="M53" i="5" s="1"/>
  <c r="H54" i="5" s="1"/>
  <c r="J54" i="5" s="1"/>
  <c r="N53" i="5"/>
  <c r="I54" i="5" s="1"/>
  <c r="O53" i="5"/>
  <c r="G54" i="5" s="1"/>
  <c r="L51" i="2"/>
  <c r="M51" i="2" s="1"/>
  <c r="H52" i="2" s="1"/>
  <c r="AJ48" i="7" l="1"/>
  <c r="O49" i="7" s="1"/>
  <c r="AH48" i="7"/>
  <c r="M49" i="7" s="1"/>
  <c r="Q49" i="7"/>
  <c r="T49" i="7" s="1"/>
  <c r="S49" i="7"/>
  <c r="V49" i="7" s="1"/>
  <c r="R49" i="7"/>
  <c r="U49" i="7" s="1"/>
  <c r="K54" i="5"/>
  <c r="L54" i="5" s="1"/>
  <c r="M54" i="5" s="1"/>
  <c r="H55" i="5" s="1"/>
  <c r="O51" i="2"/>
  <c r="G52" i="2" s="1"/>
  <c r="N51" i="2"/>
  <c r="I52" i="2" s="1"/>
  <c r="K52" i="2" s="1"/>
  <c r="J52" i="2"/>
  <c r="Z49" i="7" l="1"/>
  <c r="AA49" i="7" s="1"/>
  <c r="AH49" i="7"/>
  <c r="M50" i="7" s="1"/>
  <c r="AD49" i="7"/>
  <c r="I50" i="7" s="1"/>
  <c r="AE49" i="7"/>
  <c r="J50" i="7" s="1"/>
  <c r="AM49" i="7"/>
  <c r="X50" i="7" s="1"/>
  <c r="AF49" i="7"/>
  <c r="K50" i="7" s="1"/>
  <c r="AL49" i="7"/>
  <c r="W50" i="7" s="1"/>
  <c r="AG49" i="7"/>
  <c r="L50" i="7" s="1"/>
  <c r="AI49" i="7"/>
  <c r="N50" i="7" s="1"/>
  <c r="AJ49" i="7"/>
  <c r="O50" i="7" s="1"/>
  <c r="AK49" i="7"/>
  <c r="P50" i="7" s="1"/>
  <c r="AN49" i="7"/>
  <c r="Y50" i="7" s="1"/>
  <c r="AC49" i="7"/>
  <c r="H50" i="7" s="1"/>
  <c r="AB49" i="7"/>
  <c r="G50" i="7" s="1"/>
  <c r="O54" i="5"/>
  <c r="G55" i="5" s="1"/>
  <c r="J55" i="5"/>
  <c r="N54" i="5"/>
  <c r="I55" i="5" s="1"/>
  <c r="L52" i="2"/>
  <c r="O52" i="2" s="1"/>
  <c r="G53" i="2" s="1"/>
  <c r="N52" i="2"/>
  <c r="I53" i="2" s="1"/>
  <c r="K53" i="2" s="1"/>
  <c r="Q50" i="7" l="1"/>
  <c r="T50" i="7" s="1"/>
  <c r="S50" i="7"/>
  <c r="V50" i="7" s="1"/>
  <c r="R50" i="7"/>
  <c r="U50" i="7" s="1"/>
  <c r="K55" i="5"/>
  <c r="L55" i="5" s="1"/>
  <c r="M55" i="5" s="1"/>
  <c r="H56" i="5" s="1"/>
  <c r="M52" i="2"/>
  <c r="H53" i="2" s="1"/>
  <c r="J53" i="2"/>
  <c r="L53" i="2" s="1"/>
  <c r="M53" i="2" s="1"/>
  <c r="H54" i="2" s="1"/>
  <c r="Z50" i="7" l="1"/>
  <c r="AA50" i="7" s="1"/>
  <c r="AI50" i="7"/>
  <c r="N51" i="7" s="1"/>
  <c r="AE50" i="7"/>
  <c r="J51" i="7" s="1"/>
  <c r="AH50" i="7"/>
  <c r="M51" i="7" s="1"/>
  <c r="R51" i="7" s="1"/>
  <c r="U51" i="7" s="1"/>
  <c r="AL50" i="7"/>
  <c r="W51" i="7" s="1"/>
  <c r="AK50" i="7"/>
  <c r="P51" i="7" s="1"/>
  <c r="AN50" i="7"/>
  <c r="Y51" i="7" s="1"/>
  <c r="AG50" i="7"/>
  <c r="L51" i="7" s="1"/>
  <c r="AJ50" i="7"/>
  <c r="O51" i="7" s="1"/>
  <c r="AM50" i="7"/>
  <c r="X51" i="7" s="1"/>
  <c r="AD50" i="7"/>
  <c r="I51" i="7" s="1"/>
  <c r="AF50" i="7"/>
  <c r="K51" i="7" s="1"/>
  <c r="AB50" i="7"/>
  <c r="G51" i="7" s="1"/>
  <c r="AC50" i="7"/>
  <c r="H51" i="7" s="1"/>
  <c r="J56" i="5"/>
  <c r="O55" i="5"/>
  <c r="G56" i="5" s="1"/>
  <c r="N55" i="5"/>
  <c r="I56" i="5" s="1"/>
  <c r="J54" i="2"/>
  <c r="N53" i="2"/>
  <c r="I54" i="2" s="1"/>
  <c r="K54" i="2" s="1"/>
  <c r="O53" i="2"/>
  <c r="G54" i="2" s="1"/>
  <c r="S51" i="7" l="1"/>
  <c r="V51" i="7" s="1"/>
  <c r="Q51" i="7"/>
  <c r="T51" i="7" s="1"/>
  <c r="Z51" i="7" s="1"/>
  <c r="AA51" i="7" s="1"/>
  <c r="K56" i="5"/>
  <c r="L56" i="5" s="1"/>
  <c r="L54" i="2"/>
  <c r="O54" i="2"/>
  <c r="G55" i="2" s="1"/>
  <c r="AI51" i="7" l="1"/>
  <c r="N52" i="7" s="1"/>
  <c r="AJ51" i="7"/>
  <c r="O52" i="7" s="1"/>
  <c r="AF51" i="7"/>
  <c r="K52" i="7" s="1"/>
  <c r="AC51" i="7"/>
  <c r="H52" i="7" s="1"/>
  <c r="AD51" i="7"/>
  <c r="I52" i="7" s="1"/>
  <c r="AL51" i="7"/>
  <c r="W52" i="7" s="1"/>
  <c r="AN51" i="7"/>
  <c r="Y52" i="7" s="1"/>
  <c r="AK51" i="7"/>
  <c r="P52" i="7" s="1"/>
  <c r="AM51" i="7"/>
  <c r="X52" i="7" s="1"/>
  <c r="AE51" i="7"/>
  <c r="J52" i="7" s="1"/>
  <c r="AG51" i="7"/>
  <c r="L52" i="7" s="1"/>
  <c r="AB51" i="7"/>
  <c r="G52" i="7" s="1"/>
  <c r="AH51" i="7"/>
  <c r="M52" i="7" s="1"/>
  <c r="R52" i="7" s="1"/>
  <c r="U52" i="7" s="1"/>
  <c r="M56" i="5"/>
  <c r="H57" i="5" s="1"/>
  <c r="O56" i="5"/>
  <c r="G57" i="5" s="1"/>
  <c r="N56" i="5"/>
  <c r="I57" i="5" s="1"/>
  <c r="N54" i="2"/>
  <c r="I55" i="2" s="1"/>
  <c r="M54" i="2"/>
  <c r="H55" i="2" s="1"/>
  <c r="Q52" i="7" l="1"/>
  <c r="T52" i="7" s="1"/>
  <c r="S52" i="7"/>
  <c r="V52" i="7" s="1"/>
  <c r="K57" i="5"/>
  <c r="J57" i="5"/>
  <c r="L57" i="5" s="1"/>
  <c r="J55" i="2"/>
  <c r="K55" i="2"/>
  <c r="Z52" i="7" l="1"/>
  <c r="AA52" i="7" s="1"/>
  <c r="N57" i="5"/>
  <c r="I58" i="5" s="1"/>
  <c r="M57" i="5"/>
  <c r="H58" i="5" s="1"/>
  <c r="O57" i="5"/>
  <c r="G58" i="5" s="1"/>
  <c r="L55" i="2"/>
  <c r="O55" i="2" s="1"/>
  <c r="G56" i="2" s="1"/>
  <c r="M55" i="2"/>
  <c r="H56" i="2" s="1"/>
  <c r="AE52" i="7" l="1"/>
  <c r="J53" i="7" s="1"/>
  <c r="AD52" i="7"/>
  <c r="I53" i="7" s="1"/>
  <c r="AH52" i="7"/>
  <c r="M53" i="7" s="1"/>
  <c r="AC52" i="7"/>
  <c r="H53" i="7" s="1"/>
  <c r="AG52" i="7"/>
  <c r="L53" i="7" s="1"/>
  <c r="AB52" i="7"/>
  <c r="G53" i="7" s="1"/>
  <c r="AF52" i="7"/>
  <c r="K53" i="7" s="1"/>
  <c r="AL52" i="7"/>
  <c r="W53" i="7" s="1"/>
  <c r="AM52" i="7"/>
  <c r="X53" i="7" s="1"/>
  <c r="AK52" i="7"/>
  <c r="P53" i="7" s="1"/>
  <c r="AJ52" i="7"/>
  <c r="O53" i="7" s="1"/>
  <c r="S53" i="7" s="1"/>
  <c r="V53" i="7" s="1"/>
  <c r="AI52" i="7"/>
  <c r="N53" i="7" s="1"/>
  <c r="AN52" i="7"/>
  <c r="Y53" i="7" s="1"/>
  <c r="N55" i="2"/>
  <c r="I56" i="2" s="1"/>
  <c r="J58" i="5"/>
  <c r="K58" i="5"/>
  <c r="J56" i="2"/>
  <c r="K56" i="2"/>
  <c r="L56" i="2" s="1"/>
  <c r="O56" i="2" s="1"/>
  <c r="G57" i="2" s="1"/>
  <c r="Q53" i="7" l="1"/>
  <c r="T53" i="7" s="1"/>
  <c r="R53" i="7"/>
  <c r="U53" i="7" s="1"/>
  <c r="Z53" i="7" s="1"/>
  <c r="AA53" i="7" s="1"/>
  <c r="AN53" i="7" s="1"/>
  <c r="Y54" i="7" s="1"/>
  <c r="L58" i="5"/>
  <c r="O58" i="5"/>
  <c r="G59" i="5" s="1"/>
  <c r="N58" i="5"/>
  <c r="I59" i="5" s="1"/>
  <c r="M58" i="5"/>
  <c r="H59" i="5" s="1"/>
  <c r="N56" i="2"/>
  <c r="I57" i="2" s="1"/>
  <c r="M56" i="2"/>
  <c r="H57" i="2" s="1"/>
  <c r="AH53" i="7" l="1"/>
  <c r="M54" i="7" s="1"/>
  <c r="AI53" i="7"/>
  <c r="N54" i="7" s="1"/>
  <c r="AE53" i="7"/>
  <c r="J54" i="7" s="1"/>
  <c r="AG53" i="7"/>
  <c r="L54" i="7" s="1"/>
  <c r="AK53" i="7"/>
  <c r="P54" i="7" s="1"/>
  <c r="AJ53" i="7"/>
  <c r="O54" i="7" s="1"/>
  <c r="AF53" i="7"/>
  <c r="K54" i="7" s="1"/>
  <c r="AC53" i="7"/>
  <c r="H54" i="7" s="1"/>
  <c r="R54" i="7" s="1"/>
  <c r="U54" i="7" s="1"/>
  <c r="AB53" i="7"/>
  <c r="G54" i="7" s="1"/>
  <c r="AL53" i="7"/>
  <c r="W54" i="7" s="1"/>
  <c r="AD53" i="7"/>
  <c r="I54" i="7" s="1"/>
  <c r="AM53" i="7"/>
  <c r="X54" i="7" s="1"/>
  <c r="S54" i="7"/>
  <c r="V54" i="7" s="1"/>
  <c r="J59" i="5"/>
  <c r="K59" i="5"/>
  <c r="L59" i="5" s="1"/>
  <c r="J57" i="2"/>
  <c r="K57" i="2"/>
  <c r="Q54" i="7" l="1"/>
  <c r="T54" i="7" s="1"/>
  <c r="Z54" i="7" s="1"/>
  <c r="AA54" i="7" s="1"/>
  <c r="M59" i="5"/>
  <c r="H60" i="5" s="1"/>
  <c r="N59" i="5"/>
  <c r="I60" i="5" s="1"/>
  <c r="O59" i="5"/>
  <c r="G60" i="5" s="1"/>
  <c r="L57" i="2"/>
  <c r="AF54" i="7" l="1"/>
  <c r="K55" i="7" s="1"/>
  <c r="AI54" i="7"/>
  <c r="N55" i="7" s="1"/>
  <c r="AK54" i="7"/>
  <c r="P55" i="7" s="1"/>
  <c r="AE54" i="7"/>
  <c r="J55" i="7" s="1"/>
  <c r="AD54" i="7"/>
  <c r="I55" i="7" s="1"/>
  <c r="AJ54" i="7"/>
  <c r="O55" i="7" s="1"/>
  <c r="S55" i="7" s="1"/>
  <c r="V55" i="7" s="1"/>
  <c r="AC54" i="7"/>
  <c r="H55" i="7" s="1"/>
  <c r="AN54" i="7"/>
  <c r="Y55" i="7" s="1"/>
  <c r="AB54" i="7"/>
  <c r="G55" i="7" s="1"/>
  <c r="AL54" i="7"/>
  <c r="W55" i="7" s="1"/>
  <c r="AG54" i="7"/>
  <c r="L55" i="7" s="1"/>
  <c r="AH54" i="7"/>
  <c r="M55" i="7" s="1"/>
  <c r="AM54" i="7"/>
  <c r="X55" i="7" s="1"/>
  <c r="K60" i="5"/>
  <c r="J60" i="5"/>
  <c r="L60" i="5" s="1"/>
  <c r="O57" i="2"/>
  <c r="G58" i="2" s="1"/>
  <c r="M57" i="2"/>
  <c r="H58" i="2" s="1"/>
  <c r="N57" i="2"/>
  <c r="I58" i="2" s="1"/>
  <c r="K58" i="2" s="1"/>
  <c r="Q55" i="7" l="1"/>
  <c r="T55" i="7" s="1"/>
  <c r="R55" i="7"/>
  <c r="U55" i="7" s="1"/>
  <c r="Z55" i="7" s="1"/>
  <c r="AA55" i="7" s="1"/>
  <c r="N60" i="5"/>
  <c r="I61" i="5" s="1"/>
  <c r="O60" i="5"/>
  <c r="G61" i="5" s="1"/>
  <c r="M60" i="5"/>
  <c r="H61" i="5" s="1"/>
  <c r="J58" i="2"/>
  <c r="L58" i="2" s="1"/>
  <c r="AL55" i="7" l="1"/>
  <c r="W56" i="7" s="1"/>
  <c r="AK55" i="7"/>
  <c r="P56" i="7" s="1"/>
  <c r="AM55" i="7"/>
  <c r="X56" i="7" s="1"/>
  <c r="AF55" i="7"/>
  <c r="K56" i="7" s="1"/>
  <c r="AJ55" i="7"/>
  <c r="O56" i="7" s="1"/>
  <c r="AB55" i="7"/>
  <c r="G56" i="7" s="1"/>
  <c r="AE55" i="7"/>
  <c r="J56" i="7" s="1"/>
  <c r="AC55" i="7"/>
  <c r="H56" i="7" s="1"/>
  <c r="AH55" i="7"/>
  <c r="M56" i="7" s="1"/>
  <c r="AG55" i="7"/>
  <c r="L56" i="7" s="1"/>
  <c r="AN55" i="7"/>
  <c r="Y56" i="7" s="1"/>
  <c r="AD55" i="7"/>
  <c r="I56" i="7" s="1"/>
  <c r="AI55" i="7"/>
  <c r="N56" i="7" s="1"/>
  <c r="J61" i="5"/>
  <c r="K61" i="5"/>
  <c r="L61" i="5" s="1"/>
  <c r="M61" i="5" s="1"/>
  <c r="H62" i="5" s="1"/>
  <c r="N58" i="2"/>
  <c r="I59" i="2" s="1"/>
  <c r="K59" i="2" s="1"/>
  <c r="M58" i="2"/>
  <c r="H59" i="2" s="1"/>
  <c r="O58" i="2"/>
  <c r="G59" i="2" s="1"/>
  <c r="Q56" i="7" l="1"/>
  <c r="T56" i="7" s="1"/>
  <c r="S56" i="7"/>
  <c r="V56" i="7" s="1"/>
  <c r="R56" i="7"/>
  <c r="U56" i="7" s="1"/>
  <c r="J62" i="5"/>
  <c r="N61" i="5"/>
  <c r="I62" i="5" s="1"/>
  <c r="O61" i="5"/>
  <c r="G62" i="5" s="1"/>
  <c r="J59" i="2"/>
  <c r="L59" i="2" s="1"/>
  <c r="Z56" i="7" l="1"/>
  <c r="AA56" i="7" s="1"/>
  <c r="AF56" i="7" s="1"/>
  <c r="K57" i="7" s="1"/>
  <c r="AL56" i="7"/>
  <c r="W57" i="7" s="1"/>
  <c r="AJ56" i="7"/>
  <c r="O57" i="7" s="1"/>
  <c r="AD56" i="7"/>
  <c r="I57" i="7" s="1"/>
  <c r="AN56" i="7"/>
  <c r="Y57" i="7" s="1"/>
  <c r="AI56" i="7"/>
  <c r="N57" i="7" s="1"/>
  <c r="AC56" i="7"/>
  <c r="H57" i="7" s="1"/>
  <c r="AG56" i="7"/>
  <c r="L57" i="7" s="1"/>
  <c r="AK56" i="7"/>
  <c r="P57" i="7" s="1"/>
  <c r="AM56" i="7"/>
  <c r="X57" i="7" s="1"/>
  <c r="AB56" i="7"/>
  <c r="G57" i="7" s="1"/>
  <c r="AE56" i="7"/>
  <c r="J57" i="7" s="1"/>
  <c r="AH56" i="7"/>
  <c r="M57" i="7" s="1"/>
  <c r="R57" i="7" s="1"/>
  <c r="U57" i="7" s="1"/>
  <c r="K62" i="5"/>
  <c r="L62" i="5" s="1"/>
  <c r="N59" i="2"/>
  <c r="I60" i="2" s="1"/>
  <c r="M59" i="2"/>
  <c r="H60" i="2" s="1"/>
  <c r="O59" i="2"/>
  <c r="G60" i="2" s="1"/>
  <c r="S57" i="7" l="1"/>
  <c r="V57" i="7" s="1"/>
  <c r="Q57" i="7"/>
  <c r="T57" i="7" s="1"/>
  <c r="Z57" i="7" s="1"/>
  <c r="AA57" i="7" s="1"/>
  <c r="M62" i="5"/>
  <c r="H63" i="5" s="1"/>
  <c r="N62" i="5"/>
  <c r="I63" i="5" s="1"/>
  <c r="O62" i="5"/>
  <c r="G63" i="5" s="1"/>
  <c r="J60" i="2"/>
  <c r="K60" i="2"/>
  <c r="AH57" i="7" l="1"/>
  <c r="M58" i="7" s="1"/>
  <c r="AK57" i="7"/>
  <c r="P58" i="7" s="1"/>
  <c r="AJ57" i="7"/>
  <c r="O58" i="7" s="1"/>
  <c r="AI57" i="7"/>
  <c r="N58" i="7" s="1"/>
  <c r="AF57" i="7"/>
  <c r="K58" i="7" s="1"/>
  <c r="AD57" i="7"/>
  <c r="I58" i="7" s="1"/>
  <c r="AG57" i="7"/>
  <c r="L58" i="7" s="1"/>
  <c r="AE57" i="7"/>
  <c r="J58" i="7" s="1"/>
  <c r="AL57" i="7"/>
  <c r="W58" i="7" s="1"/>
  <c r="AB57" i="7"/>
  <c r="G58" i="7" s="1"/>
  <c r="AN57" i="7"/>
  <c r="Y58" i="7" s="1"/>
  <c r="AC57" i="7"/>
  <c r="H58" i="7" s="1"/>
  <c r="AM57" i="7"/>
  <c r="X58" i="7" s="1"/>
  <c r="K63" i="5"/>
  <c r="J63" i="5"/>
  <c r="L60" i="2"/>
  <c r="O60" i="2"/>
  <c r="G61" i="2" s="1"/>
  <c r="M60" i="2"/>
  <c r="H61" i="2" s="1"/>
  <c r="N60" i="2"/>
  <c r="I61" i="2" s="1"/>
  <c r="R58" i="7" l="1"/>
  <c r="U58" i="7" s="1"/>
  <c r="S58" i="7"/>
  <c r="V58" i="7" s="1"/>
  <c r="Q58" i="7"/>
  <c r="T58" i="7" s="1"/>
  <c r="L63" i="5"/>
  <c r="M63" i="5" s="1"/>
  <c r="H64" i="5" s="1"/>
  <c r="O63" i="5"/>
  <c r="G64" i="5" s="1"/>
  <c r="K61" i="2"/>
  <c r="J61" i="2"/>
  <c r="Z58" i="7" l="1"/>
  <c r="AA58" i="7" s="1"/>
  <c r="N63" i="5"/>
  <c r="I64" i="5" s="1"/>
  <c r="K64" i="5" s="1"/>
  <c r="J64" i="5"/>
  <c r="L61" i="2"/>
  <c r="AE58" i="7" l="1"/>
  <c r="J59" i="7" s="1"/>
  <c r="AL58" i="7"/>
  <c r="W59" i="7" s="1"/>
  <c r="AH58" i="7"/>
  <c r="M59" i="7" s="1"/>
  <c r="AC58" i="7"/>
  <c r="H59" i="7" s="1"/>
  <c r="AG58" i="7"/>
  <c r="L59" i="7" s="1"/>
  <c r="AK58" i="7"/>
  <c r="P59" i="7" s="1"/>
  <c r="AD58" i="7"/>
  <c r="I59" i="7" s="1"/>
  <c r="AI58" i="7"/>
  <c r="N59" i="7" s="1"/>
  <c r="AF58" i="7"/>
  <c r="K59" i="7" s="1"/>
  <c r="AM58" i="7"/>
  <c r="X59" i="7" s="1"/>
  <c r="AN58" i="7"/>
  <c r="Y59" i="7" s="1"/>
  <c r="AB58" i="7"/>
  <c r="G59" i="7" s="1"/>
  <c r="AJ58" i="7"/>
  <c r="O59" i="7" s="1"/>
  <c r="S59" i="7" s="1"/>
  <c r="V59" i="7" s="1"/>
  <c r="L64" i="5"/>
  <c r="N64" i="5" s="1"/>
  <c r="I65" i="5" s="1"/>
  <c r="K65" i="5"/>
  <c r="M64" i="5"/>
  <c r="H65" i="5" s="1"/>
  <c r="O64" i="5"/>
  <c r="G65" i="5" s="1"/>
  <c r="N61" i="2"/>
  <c r="I62" i="2" s="1"/>
  <c r="K62" i="2" s="1"/>
  <c r="M61" i="2"/>
  <c r="H62" i="2" s="1"/>
  <c r="O61" i="2"/>
  <c r="G62" i="2" s="1"/>
  <c r="R59" i="7" l="1"/>
  <c r="U59" i="7" s="1"/>
  <c r="Q59" i="7"/>
  <c r="T59" i="7" s="1"/>
  <c r="Z59" i="7" s="1"/>
  <c r="AA59" i="7" s="1"/>
  <c r="J65" i="5"/>
  <c r="L65" i="5" s="1"/>
  <c r="J62" i="2"/>
  <c r="L62" i="2" s="1"/>
  <c r="AJ59" i="7" l="1"/>
  <c r="O60" i="7" s="1"/>
  <c r="AI59" i="7"/>
  <c r="N60" i="7" s="1"/>
  <c r="AK59" i="7"/>
  <c r="P60" i="7" s="1"/>
  <c r="AG59" i="7"/>
  <c r="L60" i="7" s="1"/>
  <c r="AM59" i="7"/>
  <c r="X60" i="7" s="1"/>
  <c r="AE59" i="7"/>
  <c r="J60" i="7" s="1"/>
  <c r="AF59" i="7"/>
  <c r="K60" i="7" s="1"/>
  <c r="Q60" i="7" s="1"/>
  <c r="T60" i="7" s="1"/>
  <c r="AN59" i="7"/>
  <c r="Y60" i="7" s="1"/>
  <c r="AB59" i="7"/>
  <c r="G60" i="7" s="1"/>
  <c r="AH59" i="7"/>
  <c r="M60" i="7" s="1"/>
  <c r="R60" i="7" s="1"/>
  <c r="U60" i="7" s="1"/>
  <c r="AC59" i="7"/>
  <c r="H60" i="7" s="1"/>
  <c r="AL59" i="7"/>
  <c r="W60" i="7" s="1"/>
  <c r="AD59" i="7"/>
  <c r="I60" i="7" s="1"/>
  <c r="N65" i="5"/>
  <c r="I66" i="5" s="1"/>
  <c r="O65" i="5"/>
  <c r="G66" i="5" s="1"/>
  <c r="M65" i="5"/>
  <c r="H66" i="5" s="1"/>
  <c r="N62" i="2"/>
  <c r="I63" i="2" s="1"/>
  <c r="O62" i="2"/>
  <c r="G63" i="2" s="1"/>
  <c r="M62" i="2"/>
  <c r="H63" i="2" s="1"/>
  <c r="S60" i="7" l="1"/>
  <c r="V60" i="7" s="1"/>
  <c r="Z60" i="7" s="1"/>
  <c r="AA60" i="7" s="1"/>
  <c r="J66" i="5"/>
  <c r="K66" i="5"/>
  <c r="J63" i="2"/>
  <c r="K63" i="2"/>
  <c r="AK60" i="7" l="1"/>
  <c r="P61" i="7" s="1"/>
  <c r="AH60" i="7"/>
  <c r="M61" i="7" s="1"/>
  <c r="AG60" i="7"/>
  <c r="L61" i="7" s="1"/>
  <c r="AJ60" i="7"/>
  <c r="O61" i="7" s="1"/>
  <c r="S61" i="7" s="1"/>
  <c r="V61" i="7" s="1"/>
  <c r="AE60" i="7"/>
  <c r="J61" i="7" s="1"/>
  <c r="AI60" i="7"/>
  <c r="N61" i="7" s="1"/>
  <c r="AC60" i="7"/>
  <c r="H61" i="7" s="1"/>
  <c r="AF60" i="7"/>
  <c r="K61" i="7" s="1"/>
  <c r="Q61" i="7" s="1"/>
  <c r="T61" i="7" s="1"/>
  <c r="AL60" i="7"/>
  <c r="W61" i="7" s="1"/>
  <c r="AN60" i="7"/>
  <c r="Y61" i="7" s="1"/>
  <c r="AD60" i="7"/>
  <c r="I61" i="7" s="1"/>
  <c r="AM60" i="7"/>
  <c r="X61" i="7" s="1"/>
  <c r="AB60" i="7"/>
  <c r="G61" i="7" s="1"/>
  <c r="L66" i="5"/>
  <c r="M66" i="5" s="1"/>
  <c r="H67" i="5" s="1"/>
  <c r="O66" i="5"/>
  <c r="G67" i="5" s="1"/>
  <c r="N66" i="5"/>
  <c r="I67" i="5" s="1"/>
  <c r="L63" i="2"/>
  <c r="R61" i="7" l="1"/>
  <c r="U61" i="7" s="1"/>
  <c r="Z61" i="7" s="1"/>
  <c r="AA61" i="7" s="1"/>
  <c r="K67" i="5"/>
  <c r="J67" i="5"/>
  <c r="L67" i="5" s="1"/>
  <c r="M63" i="2"/>
  <c r="H64" i="2" s="1"/>
  <c r="N63" i="2"/>
  <c r="I64" i="2" s="1"/>
  <c r="O63" i="2"/>
  <c r="G64" i="2" s="1"/>
  <c r="AJ61" i="7" l="1"/>
  <c r="O62" i="7" s="1"/>
  <c r="AG61" i="7"/>
  <c r="L62" i="7" s="1"/>
  <c r="AL61" i="7"/>
  <c r="W62" i="7" s="1"/>
  <c r="AI61" i="7"/>
  <c r="N62" i="7" s="1"/>
  <c r="AC61" i="7"/>
  <c r="H62" i="7" s="1"/>
  <c r="AE61" i="7"/>
  <c r="J62" i="7" s="1"/>
  <c r="AH61" i="7"/>
  <c r="M62" i="7" s="1"/>
  <c r="R62" i="7" s="1"/>
  <c r="U62" i="7" s="1"/>
  <c r="AN61" i="7"/>
  <c r="Y62" i="7" s="1"/>
  <c r="AF61" i="7"/>
  <c r="K62" i="7" s="1"/>
  <c r="AK61" i="7"/>
  <c r="P62" i="7" s="1"/>
  <c r="AB61" i="7"/>
  <c r="G62" i="7" s="1"/>
  <c r="AM61" i="7"/>
  <c r="X62" i="7" s="1"/>
  <c r="AD61" i="7"/>
  <c r="I62" i="7" s="1"/>
  <c r="N67" i="5"/>
  <c r="O67" i="5"/>
  <c r="M67" i="5"/>
  <c r="K64" i="2"/>
  <c r="J64" i="2"/>
  <c r="Q62" i="7" l="1"/>
  <c r="T62" i="7" s="1"/>
  <c r="S62" i="7"/>
  <c r="V62" i="7" s="1"/>
  <c r="Q50" i="5"/>
  <c r="R50" i="5" s="1"/>
  <c r="S50" i="5" s="1"/>
  <c r="Q58" i="5"/>
  <c r="R58" i="5" s="1"/>
  <c r="S58" i="5" s="1"/>
  <c r="Q66" i="5"/>
  <c r="R66" i="5" s="1"/>
  <c r="S66" i="5" s="1"/>
  <c r="Q47" i="5"/>
  <c r="R47" i="5" s="1"/>
  <c r="S47" i="5" s="1"/>
  <c r="Q51" i="5"/>
  <c r="R51" i="5" s="1"/>
  <c r="S51" i="5" s="1"/>
  <c r="Q59" i="5"/>
  <c r="R59" i="5" s="1"/>
  <c r="S59" i="5" s="1"/>
  <c r="Q67" i="5"/>
  <c r="R67" i="5" s="1"/>
  <c r="S67" i="5" s="1"/>
  <c r="Q55" i="5"/>
  <c r="R55" i="5" s="1"/>
  <c r="S55" i="5" s="1"/>
  <c r="Q64" i="5"/>
  <c r="R64" i="5" s="1"/>
  <c r="S64" i="5" s="1"/>
  <c r="Q65" i="5"/>
  <c r="R65" i="5" s="1"/>
  <c r="S65" i="5" s="1"/>
  <c r="Q52" i="5"/>
  <c r="R52" i="5" s="1"/>
  <c r="S52" i="5" s="1"/>
  <c r="Q60" i="5"/>
  <c r="R60" i="5" s="1"/>
  <c r="S60" i="5" s="1"/>
  <c r="Q46" i="5"/>
  <c r="R46" i="5" s="1"/>
  <c r="S46" i="5" s="1"/>
  <c r="Q56" i="5"/>
  <c r="R56" i="5" s="1"/>
  <c r="S56" i="5" s="1"/>
  <c r="Q53" i="5"/>
  <c r="R53" i="5" s="1"/>
  <c r="S53" i="5" s="1"/>
  <c r="Q61" i="5"/>
  <c r="R61" i="5" s="1"/>
  <c r="S61" i="5" s="1"/>
  <c r="Q48" i="5"/>
  <c r="R48" i="5" s="1"/>
  <c r="S48" i="5" s="1"/>
  <c r="Q49" i="5"/>
  <c r="R49" i="5" s="1"/>
  <c r="S49" i="5" s="1"/>
  <c r="Q54" i="5"/>
  <c r="R54" i="5" s="1"/>
  <c r="S54" i="5" s="1"/>
  <c r="Q62" i="5"/>
  <c r="R62" i="5" s="1"/>
  <c r="S62" i="5" s="1"/>
  <c r="Q63" i="5"/>
  <c r="R63" i="5" s="1"/>
  <c r="S63" i="5" s="1"/>
  <c r="Q57" i="5"/>
  <c r="R57" i="5" s="1"/>
  <c r="S57" i="5" s="1"/>
  <c r="L64" i="2"/>
  <c r="Z62" i="7" l="1"/>
  <c r="AA62" i="7" s="1"/>
  <c r="T67" i="5"/>
  <c r="O64" i="2"/>
  <c r="G65" i="2" s="1"/>
  <c r="N64" i="2"/>
  <c r="I65" i="2" s="1"/>
  <c r="M64" i="2"/>
  <c r="H65" i="2" s="1"/>
  <c r="AB62" i="7" l="1"/>
  <c r="G63" i="7" s="1"/>
  <c r="AD62" i="7"/>
  <c r="I63" i="7" s="1"/>
  <c r="AE62" i="7"/>
  <c r="J63" i="7" s="1"/>
  <c r="AL62" i="7"/>
  <c r="W63" i="7" s="1"/>
  <c r="AG62" i="7"/>
  <c r="L63" i="7" s="1"/>
  <c r="AJ62" i="7"/>
  <c r="O63" i="7" s="1"/>
  <c r="S63" i="7" s="1"/>
  <c r="V63" i="7" s="1"/>
  <c r="AI62" i="7"/>
  <c r="N63" i="7" s="1"/>
  <c r="AC62" i="7"/>
  <c r="H63" i="7" s="1"/>
  <c r="AK62" i="7"/>
  <c r="P63" i="7" s="1"/>
  <c r="AM62" i="7"/>
  <c r="X63" i="7" s="1"/>
  <c r="AF62" i="7"/>
  <c r="K63" i="7" s="1"/>
  <c r="AH62" i="7"/>
  <c r="M63" i="7" s="1"/>
  <c r="R63" i="7" s="1"/>
  <c r="U63" i="7" s="1"/>
  <c r="AN62" i="7"/>
  <c r="Y63" i="7" s="1"/>
  <c r="J65" i="2"/>
  <c r="K65" i="2"/>
  <c r="Q63" i="7" l="1"/>
  <c r="T63" i="7" s="1"/>
  <c r="Z63" i="7" s="1"/>
  <c r="AA63" i="7" s="1"/>
  <c r="L65" i="2"/>
  <c r="AL63" i="7" l="1"/>
  <c r="W64" i="7" s="1"/>
  <c r="AJ63" i="7"/>
  <c r="O64" i="7" s="1"/>
  <c r="AN63" i="7"/>
  <c r="Y64" i="7" s="1"/>
  <c r="AM63" i="7"/>
  <c r="X64" i="7" s="1"/>
  <c r="AD63" i="7"/>
  <c r="I64" i="7" s="1"/>
  <c r="AF63" i="7"/>
  <c r="K64" i="7" s="1"/>
  <c r="AB63" i="7"/>
  <c r="G64" i="7" s="1"/>
  <c r="AH63" i="7"/>
  <c r="M64" i="7" s="1"/>
  <c r="R64" i="7" s="1"/>
  <c r="U64" i="7" s="1"/>
  <c r="AC63" i="7"/>
  <c r="H64" i="7" s="1"/>
  <c r="AI63" i="7"/>
  <c r="N64" i="7" s="1"/>
  <c r="AK63" i="7"/>
  <c r="P64" i="7" s="1"/>
  <c r="AG63" i="7"/>
  <c r="L64" i="7" s="1"/>
  <c r="AE63" i="7"/>
  <c r="J64" i="7" s="1"/>
  <c r="M65" i="2"/>
  <c r="H66" i="2" s="1"/>
  <c r="N65" i="2"/>
  <c r="I66" i="2" s="1"/>
  <c r="K66" i="2" s="1"/>
  <c r="O65" i="2"/>
  <c r="G66" i="2" s="1"/>
  <c r="Q64" i="7" l="1"/>
  <c r="T64" i="7" s="1"/>
  <c r="S64" i="7"/>
  <c r="V64" i="7" s="1"/>
  <c r="Z64" i="7" s="1"/>
  <c r="AA64" i="7" s="1"/>
  <c r="J66" i="2"/>
  <c r="L66" i="2" s="1"/>
  <c r="AE64" i="7" l="1"/>
  <c r="J65" i="7" s="1"/>
  <c r="AH64" i="7"/>
  <c r="M65" i="7" s="1"/>
  <c r="AF64" i="7"/>
  <c r="K65" i="7" s="1"/>
  <c r="AJ64" i="7"/>
  <c r="O65" i="7" s="1"/>
  <c r="AI64" i="7"/>
  <c r="N65" i="7" s="1"/>
  <c r="AG64" i="7"/>
  <c r="L65" i="7" s="1"/>
  <c r="AB64" i="7"/>
  <c r="G65" i="7" s="1"/>
  <c r="AD64" i="7"/>
  <c r="I65" i="7" s="1"/>
  <c r="AM64" i="7"/>
  <c r="X65" i="7" s="1"/>
  <c r="AL64" i="7"/>
  <c r="W65" i="7" s="1"/>
  <c r="AC64" i="7"/>
  <c r="H65" i="7" s="1"/>
  <c r="AK64" i="7"/>
  <c r="P65" i="7" s="1"/>
  <c r="AN64" i="7"/>
  <c r="Y65" i="7" s="1"/>
  <c r="N66" i="2"/>
  <c r="I67" i="2" s="1"/>
  <c r="K67" i="2" s="1"/>
  <c r="O66" i="2"/>
  <c r="G67" i="2" s="1"/>
  <c r="M66" i="2"/>
  <c r="H67" i="2" s="1"/>
  <c r="S65" i="7" l="1"/>
  <c r="V65" i="7" s="1"/>
  <c r="Q65" i="7"/>
  <c r="T65" i="7" s="1"/>
  <c r="R65" i="7"/>
  <c r="U65" i="7" s="1"/>
  <c r="J67" i="2"/>
  <c r="L67" i="2" s="1"/>
  <c r="Z65" i="7" l="1"/>
  <c r="AA65" i="7" s="1"/>
  <c r="N67" i="2"/>
  <c r="M67" i="2"/>
  <c r="O67" i="2"/>
  <c r="AM65" i="7" l="1"/>
  <c r="X66" i="7" s="1"/>
  <c r="AK65" i="7"/>
  <c r="P66" i="7" s="1"/>
  <c r="AG65" i="7"/>
  <c r="L66" i="7" s="1"/>
  <c r="AE65" i="7"/>
  <c r="J66" i="7" s="1"/>
  <c r="AC65" i="7"/>
  <c r="H66" i="7" s="1"/>
  <c r="AF65" i="7"/>
  <c r="K66" i="7" s="1"/>
  <c r="AJ65" i="7"/>
  <c r="O66" i="7" s="1"/>
  <c r="S66" i="7" s="1"/>
  <c r="V66" i="7" s="1"/>
  <c r="AB65" i="7"/>
  <c r="G66" i="7" s="1"/>
  <c r="AN65" i="7"/>
  <c r="Y66" i="7" s="1"/>
  <c r="AL65" i="7"/>
  <c r="W66" i="7" s="1"/>
  <c r="AD65" i="7"/>
  <c r="I66" i="7" s="1"/>
  <c r="AH65" i="7"/>
  <c r="M66" i="7" s="1"/>
  <c r="AI65" i="7"/>
  <c r="N66" i="7" s="1"/>
  <c r="Q66" i="7" l="1"/>
  <c r="T66" i="7" s="1"/>
  <c r="R66" i="7"/>
  <c r="U66" i="7" s="1"/>
  <c r="Z66" i="7" s="1"/>
  <c r="AA66" i="7" s="1"/>
  <c r="AI66" i="7" l="1"/>
  <c r="N67" i="7" s="1"/>
  <c r="AE66" i="7"/>
  <c r="J67" i="7" s="1"/>
  <c r="AG66" i="7"/>
  <c r="L67" i="7" s="1"/>
  <c r="AK66" i="7"/>
  <c r="P67" i="7" s="1"/>
  <c r="AD66" i="7"/>
  <c r="I67" i="7" s="1"/>
  <c r="AC66" i="7"/>
  <c r="H67" i="7" s="1"/>
  <c r="AB66" i="7"/>
  <c r="G67" i="7" s="1"/>
  <c r="AL66" i="7"/>
  <c r="W67" i="7" s="1"/>
  <c r="AM66" i="7"/>
  <c r="X67" i="7" s="1"/>
  <c r="AH66" i="7"/>
  <c r="M67" i="7" s="1"/>
  <c r="AF66" i="7"/>
  <c r="K67" i="7" s="1"/>
  <c r="AN66" i="7"/>
  <c r="Y67" i="7" s="1"/>
  <c r="AJ66" i="7"/>
  <c r="O67" i="7" s="1"/>
  <c r="S67" i="7" s="1"/>
  <c r="V67" i="7" s="1"/>
  <c r="R67" i="7" l="1"/>
  <c r="U67" i="7" s="1"/>
  <c r="Q67" i="7"/>
  <c r="T67" i="7" s="1"/>
  <c r="Z67" i="7" l="1"/>
  <c r="AA67" i="7" s="1"/>
  <c r="AL67" i="7" l="1"/>
  <c r="AI67" i="7"/>
  <c r="AE67" i="7"/>
  <c r="AN67" i="7"/>
  <c r="AC67" i="7"/>
  <c r="AD67" i="7"/>
  <c r="AG67" i="7"/>
  <c r="AH67" i="7"/>
  <c r="AK67" i="7"/>
  <c r="AJ67" i="7"/>
  <c r="AF67" i="7"/>
  <c r="AB67" i="7"/>
  <c r="AM67" i="7"/>
  <c r="AQ46" i="7" l="1"/>
  <c r="AQ55" i="7"/>
  <c r="AQ49" i="7"/>
  <c r="AQ61" i="7"/>
  <c r="AQ65" i="7"/>
  <c r="AQ52" i="7"/>
  <c r="AQ66" i="7"/>
  <c r="AQ48" i="7"/>
  <c r="AQ54" i="7"/>
  <c r="AQ51" i="7"/>
  <c r="AQ47" i="7"/>
  <c r="AQ57" i="7"/>
  <c r="AQ62" i="7"/>
  <c r="AQ53" i="7"/>
  <c r="AQ60" i="7"/>
  <c r="AQ63" i="7"/>
  <c r="AQ56" i="7"/>
  <c r="AQ67" i="7"/>
  <c r="AQ58" i="7"/>
  <c r="AQ59" i="7"/>
  <c r="AQ64" i="7"/>
  <c r="AQ50" i="7"/>
  <c r="AP49" i="7"/>
  <c r="AP63" i="7"/>
  <c r="AP52" i="7"/>
  <c r="AP61" i="7"/>
  <c r="AP48" i="7"/>
  <c r="AP51" i="7"/>
  <c r="AP50" i="7"/>
  <c r="AP60" i="7"/>
  <c r="AP56" i="7"/>
  <c r="AP55" i="7"/>
  <c r="AP65" i="7"/>
  <c r="AP46" i="7"/>
  <c r="AP66" i="7"/>
  <c r="AP62" i="7"/>
  <c r="AP57" i="7"/>
  <c r="AP47" i="7"/>
  <c r="AP54" i="7"/>
  <c r="AP53" i="7"/>
  <c r="AS53" i="7" s="1"/>
  <c r="AT53" i="7" s="1"/>
  <c r="AP64" i="7"/>
  <c r="AP67" i="7"/>
  <c r="AP58" i="7"/>
  <c r="AP59" i="7"/>
  <c r="AR56" i="7"/>
  <c r="AR48" i="7"/>
  <c r="AR58" i="7"/>
  <c r="AR62" i="7"/>
  <c r="AR66" i="7"/>
  <c r="AR49" i="7"/>
  <c r="AR55" i="7"/>
  <c r="AR61" i="7"/>
  <c r="AR59" i="7"/>
  <c r="AR57" i="7"/>
  <c r="AR54" i="7"/>
  <c r="AR46" i="7"/>
  <c r="AR65" i="7"/>
  <c r="AR60" i="7"/>
  <c r="AR51" i="7"/>
  <c r="AR47" i="7"/>
  <c r="AR50" i="7"/>
  <c r="AR53" i="7"/>
  <c r="AR64" i="7"/>
  <c r="AR52" i="7"/>
  <c r="AR63" i="7"/>
  <c r="AR67" i="7"/>
  <c r="AS58" i="7" l="1"/>
  <c r="AT58" i="7" s="1"/>
  <c r="AS48" i="7"/>
  <c r="AT48" i="7" s="1"/>
  <c r="AS64" i="7"/>
  <c r="AT64" i="7" s="1"/>
  <c r="AS52" i="7"/>
  <c r="AT52" i="7" s="1"/>
  <c r="AS65" i="7"/>
  <c r="AT65" i="7" s="1"/>
  <c r="AS63" i="7"/>
  <c r="AT63" i="7" s="1"/>
  <c r="AS54" i="7"/>
  <c r="AT54" i="7" s="1"/>
  <c r="AS66" i="7"/>
  <c r="AT66" i="7" s="1"/>
  <c r="AS47" i="7"/>
  <c r="AT47" i="7" s="1"/>
  <c r="AS60" i="7"/>
  <c r="AT60" i="7" s="1"/>
  <c r="AS56" i="7"/>
  <c r="AT56" i="7" s="1"/>
  <c r="AS57" i="7"/>
  <c r="AT57" i="7" s="1"/>
  <c r="AS50" i="7"/>
  <c r="AT50" i="7" s="1"/>
  <c r="AS55" i="7"/>
  <c r="AT55" i="7" s="1"/>
  <c r="AS49" i="7"/>
  <c r="AT49" i="7" s="1"/>
  <c r="AS59" i="7"/>
  <c r="AT59" i="7" s="1"/>
  <c r="AS62" i="7"/>
  <c r="AT62" i="7" s="1"/>
  <c r="AS51" i="7"/>
  <c r="AT51" i="7" s="1"/>
  <c r="AS67" i="7"/>
  <c r="AT67" i="7" s="1"/>
  <c r="AS46" i="7"/>
  <c r="AT46" i="7" s="1"/>
  <c r="AS61" i="7"/>
  <c r="AT61" i="7" s="1"/>
  <c r="AU67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<sst xmlns="http://schemas.openxmlformats.org/spreadsheetml/2006/main" count="201" uniqueCount="66">
  <si>
    <t>d</t>
  </si>
  <si>
    <t>delta</t>
  </si>
  <si>
    <t>alpha</t>
  </si>
  <si>
    <t>theta</t>
  </si>
  <si>
    <t>x_1</t>
  </si>
  <si>
    <t>x_2</t>
  </si>
  <si>
    <t>w_1</t>
  </si>
  <si>
    <t>w_2</t>
  </si>
  <si>
    <t>y*</t>
  </si>
  <si>
    <t>x_1*w1</t>
  </si>
  <si>
    <t>x_2*w2</t>
  </si>
  <si>
    <t>w*_1</t>
  </si>
  <si>
    <t>w*_2</t>
  </si>
  <si>
    <t>theta*</t>
  </si>
  <si>
    <t>y</t>
  </si>
  <si>
    <t>PRIMEIRA</t>
  </si>
  <si>
    <t>SEGUNDA</t>
  </si>
  <si>
    <t>n</t>
  </si>
  <si>
    <t>TERCEIRA</t>
  </si>
  <si>
    <t>Erro</t>
  </si>
  <si>
    <t>Teste da iteração</t>
  </si>
  <si>
    <t>acertou</t>
  </si>
  <si>
    <t xml:space="preserve">PRIMEIRA </t>
  </si>
  <si>
    <t>(d-y)^2</t>
  </si>
  <si>
    <t>y*erro</t>
  </si>
  <si>
    <t>theta_b</t>
  </si>
  <si>
    <t>theta_a_1</t>
  </si>
  <si>
    <t>theta_a_2</t>
  </si>
  <si>
    <t>theta_a_3</t>
  </si>
  <si>
    <t>z*_1</t>
  </si>
  <si>
    <t>z*_2</t>
  </si>
  <si>
    <t>z*_3</t>
  </si>
  <si>
    <t>v_1_1</t>
  </si>
  <si>
    <t>v_1_2</t>
  </si>
  <si>
    <t>v_1_3</t>
  </si>
  <si>
    <t>v_2_1</t>
  </si>
  <si>
    <t>v_2_2</t>
  </si>
  <si>
    <t>v_2_3</t>
  </si>
  <si>
    <t>z_1</t>
  </si>
  <si>
    <t>z_2</t>
  </si>
  <si>
    <t>z_3</t>
  </si>
  <si>
    <t>w_3</t>
  </si>
  <si>
    <t>theta_a_1*</t>
  </si>
  <si>
    <t>theta_a_2*</t>
  </si>
  <si>
    <t>theta_a_3*</t>
  </si>
  <si>
    <t>theta_b*</t>
  </si>
  <si>
    <t>v_1_1*</t>
  </si>
  <si>
    <t>v_2_1*</t>
  </si>
  <si>
    <t>v_1_2*</t>
  </si>
  <si>
    <t>v_2_2*</t>
  </si>
  <si>
    <t>v_1_3*</t>
  </si>
  <si>
    <t>v_2_3*</t>
  </si>
  <si>
    <t>w_1*</t>
  </si>
  <si>
    <t>w_2*</t>
  </si>
  <si>
    <t>w_3*</t>
  </si>
  <si>
    <t>erro</t>
  </si>
  <si>
    <t>primeira</t>
  </si>
  <si>
    <t>segunda</t>
  </si>
  <si>
    <t>terceira</t>
  </si>
  <si>
    <t>quarta</t>
  </si>
  <si>
    <t>quinta</t>
  </si>
  <si>
    <t>sexta</t>
  </si>
  <si>
    <t>setima</t>
  </si>
  <si>
    <t>oitava</t>
  </si>
  <si>
    <t>nona</t>
  </si>
  <si>
    <t>decima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</si>
</sst>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3" borderId="0" xfId="0" applyFill="1"/>
    <xf numFmtId="0" fontId="0" fillId="2" borderId="0" xfId="0" applyFill="1" applyAlignment="1">
      <alignment horizontal="right"/>
    </xf>
    <xf numFmtId="16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165" fontId="0" fillId="0" borderId="2" xfId="0" applyNumberFormat="1" applyBorder="1"/>
    <xf numFmtId="166" fontId="0" fillId="0" borderId="1" xfId="0" applyNumberFormat="1" applyBorder="1"/>
    <xf numFmtId="166" fontId="0" fillId="0" borderId="0" xfId="0" applyNumberFormat="1"/>
    <xf numFmtId="166" fontId="0" fillId="0" borderId="2" xfId="0" applyNumberFormat="1" applyBorder="1"/>
    <xf numFmtId="0" fontId="0" fillId="0" borderId="0" xfId="0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/>
    </xf>
    <xf numFmtId="0" fontId="0" fillId="2" borderId="0" xfId="0" applyFill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237F-FD68-4525-92F9-702AA4B5031A}">
  <dimension ref="A1:T5"/>
  <sheetViews>
    <sheetView workbookViewId="0">
      <selection activeCell="M2" sqref="M2"/>
    </sheetView>
  </sheetViews>
  <sheetFormatPr defaultRowHeight="15" x14ac:dyDescent="0.25"/>
  <cols>
    <col min="15" max="15" width="7.5703125" bestFit="1" customWidth="1"/>
    <col min="16" max="16" width="6.42578125" customWidth="1"/>
  </cols>
  <sheetData>
    <row r="1" spans="1:20" ht="15.75" thickBot="1" x14ac:dyDescent="0.3">
      <c r="A1" s="19" t="s">
        <v>15</v>
      </c>
      <c r="B1" s="7" t="s">
        <v>17</v>
      </c>
      <c r="C1" s="7" t="s">
        <v>4</v>
      </c>
      <c r="D1" s="7" t="s">
        <v>5</v>
      </c>
      <c r="E1" s="7" t="s">
        <v>0</v>
      </c>
      <c r="F1" s="7" t="s">
        <v>2</v>
      </c>
      <c r="G1" s="2" t="s">
        <v>3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Q1" s="2" t="s">
        <v>24</v>
      </c>
      <c r="R1" s="2" t="s">
        <v>14</v>
      </c>
      <c r="S1" s="2" t="s">
        <v>23</v>
      </c>
    </row>
    <row r="2" spans="1:20" x14ac:dyDescent="0.25">
      <c r="A2" s="19"/>
      <c r="B2" s="8">
        <v>1</v>
      </c>
      <c r="C2" s="3">
        <v>1</v>
      </c>
      <c r="D2" s="3">
        <v>1</v>
      </c>
      <c r="E2" s="3">
        <v>1</v>
      </c>
      <c r="F2" s="3">
        <v>0.5</v>
      </c>
      <c r="G2" s="4">
        <v>0</v>
      </c>
      <c r="H2" s="4">
        <v>0.3</v>
      </c>
      <c r="I2" s="4">
        <v>0.5</v>
      </c>
      <c r="J2" s="4">
        <f>C2*H2</f>
        <v>0.3</v>
      </c>
      <c r="K2" s="4">
        <f>D2*I2</f>
        <v>0.5</v>
      </c>
      <c r="L2" s="4">
        <f>$G2+SUM(J2:K2)</f>
        <v>0.8</v>
      </c>
      <c r="M2" s="4">
        <f>H2+$F2*($E2-$L2)*C2</f>
        <v>0.39999999999999997</v>
      </c>
      <c r="N2" s="4">
        <f>I2+$F2*($E2-$L2)*D2</f>
        <v>0.6</v>
      </c>
      <c r="O2" s="12">
        <f>G2+$F2*($E2-$L2)</f>
        <v>9.9999999999999978E-2</v>
      </c>
      <c r="Q2">
        <f>$M$5*C2+$N$5*D2+$O$5</f>
        <v>2.9124999999999996</v>
      </c>
      <c r="R2">
        <f>IF(Q2&gt;=0,1,-1)</f>
        <v>1</v>
      </c>
      <c r="S2">
        <f>(E2-R2)^2</f>
        <v>0</v>
      </c>
    </row>
    <row r="3" spans="1:20" x14ac:dyDescent="0.25">
      <c r="A3" s="19"/>
      <c r="B3" s="11">
        <v>2</v>
      </c>
      <c r="C3" s="1">
        <v>1</v>
      </c>
      <c r="D3" s="1">
        <v>-1</v>
      </c>
      <c r="E3" s="1">
        <v>1</v>
      </c>
      <c r="F3" s="1">
        <v>0.5</v>
      </c>
      <c r="G3">
        <f>O2</f>
        <v>9.9999999999999978E-2</v>
      </c>
      <c r="H3">
        <f t="shared" ref="H3:I3" si="0">M2</f>
        <v>0.39999999999999997</v>
      </c>
      <c r="I3">
        <f t="shared" si="0"/>
        <v>0.6</v>
      </c>
      <c r="J3">
        <f>C3*H3</f>
        <v>0.39999999999999997</v>
      </c>
      <c r="K3">
        <f>D3*I3</f>
        <v>-0.6</v>
      </c>
      <c r="L3">
        <f>$G3+SUM(J3:K3)</f>
        <v>-0.10000000000000003</v>
      </c>
      <c r="M3">
        <f>H3+$F3*($E3-$L3)*C3</f>
        <v>0.95</v>
      </c>
      <c r="N3">
        <f>I3+$F3*($E3-$L3)*D3</f>
        <v>4.9999999999999933E-2</v>
      </c>
      <c r="O3">
        <f>G3+$F3*($E3-$L3)</f>
        <v>0.65</v>
      </c>
      <c r="Q3">
        <f t="shared" ref="Q3:Q5" si="1">$M$5*C3+$N$5*D3+$O$5</f>
        <v>0.28749999999999987</v>
      </c>
      <c r="R3">
        <f t="shared" ref="R3:R5" si="2">IF(Q3&gt;=0,1,-1)</f>
        <v>1</v>
      </c>
      <c r="S3">
        <f t="shared" ref="S3:S5" si="3">(E3-R3)^2</f>
        <v>0</v>
      </c>
    </row>
    <row r="4" spans="1:20" x14ac:dyDescent="0.25">
      <c r="A4" s="19"/>
      <c r="B4" s="11">
        <v>3</v>
      </c>
      <c r="C4" s="1">
        <v>-1</v>
      </c>
      <c r="D4" s="1">
        <v>1</v>
      </c>
      <c r="E4" s="1">
        <v>1</v>
      </c>
      <c r="F4" s="1">
        <v>0.5</v>
      </c>
      <c r="G4">
        <f t="shared" ref="G4:G5" si="4">O3</f>
        <v>0.65</v>
      </c>
      <c r="H4">
        <f t="shared" ref="H4:H5" si="5">M3</f>
        <v>0.95</v>
      </c>
      <c r="I4">
        <f t="shared" ref="I4:I5" si="6">N3</f>
        <v>4.9999999999999933E-2</v>
      </c>
      <c r="J4">
        <f t="shared" ref="J4:J5" si="7">C4*H4</f>
        <v>-0.95</v>
      </c>
      <c r="K4">
        <f t="shared" ref="K4:K5" si="8">D4*I4</f>
        <v>4.9999999999999933E-2</v>
      </c>
      <c r="L4">
        <f t="shared" ref="L4:L5" si="9">$G4+SUM(J4:K4)</f>
        <v>-0.25</v>
      </c>
      <c r="M4">
        <f t="shared" ref="M4:M5" si="10">H4+$F4*($E4-$L4)*C4</f>
        <v>0.32499999999999996</v>
      </c>
      <c r="N4">
        <f t="shared" ref="N4:N5" si="11">I4+$F4*($E4-$L4)*D4</f>
        <v>0.67499999999999993</v>
      </c>
      <c r="O4">
        <f t="shared" ref="O4:O5" si="12">G4+$F4*($E4-$L4)</f>
        <v>1.2749999999999999</v>
      </c>
      <c r="Q4">
        <f t="shared" si="1"/>
        <v>0.98750000000000004</v>
      </c>
      <c r="R4">
        <f t="shared" si="2"/>
        <v>1</v>
      </c>
      <c r="S4">
        <f t="shared" si="3"/>
        <v>0</v>
      </c>
      <c r="T4" s="10" t="s">
        <v>19</v>
      </c>
    </row>
    <row r="5" spans="1:20" ht="15.75" thickBot="1" x14ac:dyDescent="0.3">
      <c r="A5" s="19"/>
      <c r="B5" s="9">
        <v>4</v>
      </c>
      <c r="C5" s="5">
        <v>-1</v>
      </c>
      <c r="D5" s="5">
        <v>-1</v>
      </c>
      <c r="E5" s="5">
        <v>-1</v>
      </c>
      <c r="F5" s="5">
        <v>0.5</v>
      </c>
      <c r="G5" s="6">
        <f t="shared" si="4"/>
        <v>1.2749999999999999</v>
      </c>
      <c r="H5" s="6">
        <f t="shared" si="5"/>
        <v>0.32499999999999996</v>
      </c>
      <c r="I5" s="6">
        <f t="shared" si="6"/>
        <v>0.67499999999999993</v>
      </c>
      <c r="J5" s="6">
        <f t="shared" si="7"/>
        <v>-0.32499999999999996</v>
      </c>
      <c r="K5" s="6">
        <f t="shared" si="8"/>
        <v>-0.67499999999999993</v>
      </c>
      <c r="L5" s="6">
        <f t="shared" si="9"/>
        <v>0.27500000000000002</v>
      </c>
      <c r="M5" s="6">
        <f t="shared" si="10"/>
        <v>0.96249999999999991</v>
      </c>
      <c r="N5" s="6">
        <f t="shared" si="11"/>
        <v>1.3125</v>
      </c>
      <c r="O5" s="6">
        <f t="shared" si="12"/>
        <v>0.63749999999999996</v>
      </c>
      <c r="Q5">
        <f t="shared" si="1"/>
        <v>-1.6375</v>
      </c>
      <c r="R5">
        <f t="shared" si="2"/>
        <v>-1</v>
      </c>
      <c r="S5">
        <f t="shared" si="3"/>
        <v>0</v>
      </c>
      <c r="T5" s="10">
        <f>SUM(S2:S5)/2</f>
        <v>0</v>
      </c>
    </row>
  </sheetData>
  <mergeCells count="1">
    <mergeCell ref="A1:A5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9D70-D5F3-45A8-A122-1D21EA415E84}">
  <dimension ref="A1:T67"/>
  <sheetViews>
    <sheetView zoomScaleNormal="100" workbookViewId="0">
      <pane ySplit="1" topLeftCell="A34" activePane="bottomLeft" state="frozen"/>
      <selection pane="bottomLeft" activeCell="B46" sqref="B46:E67"/>
    </sheetView>
  </sheetViews>
  <sheetFormatPr defaultRowHeight="15" x14ac:dyDescent="0.25"/>
  <cols>
    <col min="7" max="10" width="16.42578125" bestFit="1" customWidth="1"/>
    <col min="11" max="11" width="16.7109375" bestFit="1" customWidth="1"/>
    <col min="12" max="12" width="17.5703125" bestFit="1" customWidth="1"/>
    <col min="13" max="15" width="16.42578125" bestFit="1" customWidth="1"/>
    <col min="17" max="17" width="15.42578125" bestFit="1" customWidth="1"/>
  </cols>
  <sheetData>
    <row r="1" spans="1:19" ht="15.75" thickBot="1" x14ac:dyDescent="0.3">
      <c r="A1" s="1"/>
      <c r="B1" s="1" t="s">
        <v>17</v>
      </c>
      <c r="C1" s="1" t="s">
        <v>4</v>
      </c>
      <c r="D1" s="1" t="s">
        <v>5</v>
      </c>
      <c r="E1" s="1" t="s">
        <v>0</v>
      </c>
      <c r="F1" s="7" t="s">
        <v>2</v>
      </c>
      <c r="G1" s="2" t="s">
        <v>3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Q1" s="2" t="s">
        <v>24</v>
      </c>
      <c r="R1" s="2" t="s">
        <v>14</v>
      </c>
      <c r="S1" s="2" t="s">
        <v>23</v>
      </c>
    </row>
    <row r="2" spans="1:19" ht="15" customHeight="1" x14ac:dyDescent="0.25">
      <c r="A2" s="20" t="s">
        <v>15</v>
      </c>
      <c r="B2" s="3">
        <v>1</v>
      </c>
      <c r="C2" s="3">
        <v>0</v>
      </c>
      <c r="D2" s="3">
        <v>1</v>
      </c>
      <c r="E2" s="3">
        <v>1</v>
      </c>
      <c r="F2" s="3">
        <v>0.2</v>
      </c>
      <c r="G2" s="13">
        <v>0</v>
      </c>
      <c r="H2" s="13">
        <v>0.7</v>
      </c>
      <c r="I2" s="13">
        <v>0.8</v>
      </c>
      <c r="J2" s="13">
        <f>C2*H2</f>
        <v>0</v>
      </c>
      <c r="K2" s="13">
        <f>D2*I2</f>
        <v>0.8</v>
      </c>
      <c r="L2" s="13">
        <f>$G2+SUM(J2:K2)</f>
        <v>0.8</v>
      </c>
      <c r="M2" s="13">
        <f>H2+$F2*($E2-$L2)*C2</f>
        <v>0.7</v>
      </c>
      <c r="N2" s="13">
        <f>I2+$F2*($E2-$L2)*D2</f>
        <v>0.84000000000000008</v>
      </c>
      <c r="O2" s="13">
        <f>G2+$F2*($E2-$L2)</f>
        <v>3.9999999999999994E-2</v>
      </c>
      <c r="P2" s="14"/>
      <c r="Q2" s="14">
        <f>$M$23*C2+$N$23*D2+$O$23</f>
        <v>-171.65331124344132</v>
      </c>
      <c r="R2">
        <f>IF(Q2&gt;=0,1,-1)</f>
        <v>-1</v>
      </c>
      <c r="S2">
        <f>(E2-R2)^2</f>
        <v>4</v>
      </c>
    </row>
    <row r="3" spans="1:19" x14ac:dyDescent="0.25">
      <c r="A3" s="21"/>
      <c r="B3" s="1">
        <v>2</v>
      </c>
      <c r="C3" s="1">
        <v>0</v>
      </c>
      <c r="D3" s="1">
        <v>2</v>
      </c>
      <c r="E3" s="1">
        <v>1</v>
      </c>
      <c r="F3" s="1">
        <v>0.2</v>
      </c>
      <c r="G3" s="14">
        <f>O2</f>
        <v>3.9999999999999994E-2</v>
      </c>
      <c r="H3" s="14">
        <f t="shared" ref="H3:I3" si="0">M2</f>
        <v>0.7</v>
      </c>
      <c r="I3" s="14">
        <f t="shared" si="0"/>
        <v>0.84000000000000008</v>
      </c>
      <c r="J3" s="14">
        <f>C3*H3</f>
        <v>0</v>
      </c>
      <c r="K3" s="14">
        <f>D3*I3</f>
        <v>1.6800000000000002</v>
      </c>
      <c r="L3" s="14">
        <f>$G3+SUM(J3:K3)</f>
        <v>1.7200000000000002</v>
      </c>
      <c r="M3" s="14">
        <f>H3+$F3*($E3-$L3)*C3</f>
        <v>0.7</v>
      </c>
      <c r="N3" s="14">
        <f>I3+$F3*($E3-$L3)*D3</f>
        <v>0.55200000000000005</v>
      </c>
      <c r="O3" s="14">
        <f>G3+$F3*($E3-$L3)</f>
        <v>-0.10400000000000005</v>
      </c>
      <c r="P3" s="14"/>
      <c r="Q3" s="14">
        <f>$M$23*C3+$N$23*D3+$O$23</f>
        <v>-301.13816955832027</v>
      </c>
      <c r="R3">
        <f t="shared" ref="R3" si="1">IF(Q3&gt;=0,1,-1)</f>
        <v>-1</v>
      </c>
      <c r="S3">
        <f t="shared" ref="S3:S23" si="2">(E3-R3)^2</f>
        <v>4</v>
      </c>
    </row>
    <row r="4" spans="1:19" x14ac:dyDescent="0.25">
      <c r="A4" s="21"/>
      <c r="B4" s="1">
        <v>3</v>
      </c>
      <c r="C4" s="1">
        <v>1</v>
      </c>
      <c r="D4" s="1">
        <v>1</v>
      </c>
      <c r="E4" s="1">
        <v>1</v>
      </c>
      <c r="F4" s="1">
        <v>0.2</v>
      </c>
      <c r="G4" s="14">
        <f t="shared" ref="G4:G23" si="3">O3</f>
        <v>-0.10400000000000005</v>
      </c>
      <c r="H4" s="14">
        <f t="shared" ref="H4:H23" si="4">M3</f>
        <v>0.7</v>
      </c>
      <c r="I4" s="14">
        <f t="shared" ref="I4:I23" si="5">N3</f>
        <v>0.55200000000000005</v>
      </c>
      <c r="J4" s="14">
        <f t="shared" ref="J4:J23" si="6">C4*H4</f>
        <v>0.7</v>
      </c>
      <c r="K4" s="14">
        <f t="shared" ref="K4:K23" si="7">D4*I4</f>
        <v>0.55200000000000005</v>
      </c>
      <c r="L4" s="14">
        <f t="shared" ref="L4:L23" si="8">$G4+SUM(J4:K4)</f>
        <v>1.1479999999999999</v>
      </c>
      <c r="M4" s="14">
        <f t="shared" ref="M4:M23" si="9">H4+$F4*($E4-$L4)*C4</f>
        <v>0.6704</v>
      </c>
      <c r="N4" s="14">
        <f t="shared" ref="N4:N23" si="10">I4+$F4*($E4-$L4)*D4</f>
        <v>0.52240000000000009</v>
      </c>
      <c r="O4" s="14">
        <f t="shared" ref="O4:O23" si="11">G4+$F4*($E4-$L4)</f>
        <v>-0.13360000000000002</v>
      </c>
      <c r="P4" s="14"/>
      <c r="Q4" s="14">
        <f t="shared" ref="Q4:Q23" si="12">$M$23*C4+$N$23*D4+$O$23</f>
        <v>-382.08896941343039</v>
      </c>
      <c r="R4">
        <f t="shared" ref="R4:R23" si="13">IF(Q4&gt;=0,1,-1)</f>
        <v>-1</v>
      </c>
      <c r="S4">
        <f t="shared" si="2"/>
        <v>4</v>
      </c>
    </row>
    <row r="5" spans="1:19" x14ac:dyDescent="0.25">
      <c r="A5" s="21"/>
      <c r="B5" s="1">
        <v>4</v>
      </c>
      <c r="C5" s="1">
        <v>1</v>
      </c>
      <c r="D5" s="1">
        <v>2</v>
      </c>
      <c r="E5" s="1">
        <v>1</v>
      </c>
      <c r="F5" s="1">
        <v>0.2</v>
      </c>
      <c r="G5" s="14">
        <f t="shared" si="3"/>
        <v>-0.13360000000000002</v>
      </c>
      <c r="H5" s="14">
        <f t="shared" si="4"/>
        <v>0.6704</v>
      </c>
      <c r="I5" s="14">
        <f t="shared" si="5"/>
        <v>0.52240000000000009</v>
      </c>
      <c r="J5" s="14">
        <f t="shared" si="6"/>
        <v>0.6704</v>
      </c>
      <c r="K5" s="14">
        <f t="shared" si="7"/>
        <v>1.0448000000000002</v>
      </c>
      <c r="L5" s="14">
        <f t="shared" si="8"/>
        <v>1.5816000000000003</v>
      </c>
      <c r="M5" s="14">
        <f t="shared" si="9"/>
        <v>0.55407999999999991</v>
      </c>
      <c r="N5" s="14">
        <f t="shared" si="10"/>
        <v>0.28975999999999991</v>
      </c>
      <c r="O5" s="14">
        <f t="shared" si="11"/>
        <v>-0.24992000000000009</v>
      </c>
      <c r="P5" s="14"/>
      <c r="Q5" s="14">
        <f t="shared" si="12"/>
        <v>-511.57382772830937</v>
      </c>
      <c r="R5">
        <f t="shared" si="13"/>
        <v>-1</v>
      </c>
      <c r="S5">
        <f t="shared" si="2"/>
        <v>4</v>
      </c>
    </row>
    <row r="6" spans="1:19" x14ac:dyDescent="0.25">
      <c r="A6" s="21"/>
      <c r="B6" s="1">
        <v>5</v>
      </c>
      <c r="C6" s="1">
        <v>1</v>
      </c>
      <c r="D6" s="1">
        <v>3</v>
      </c>
      <c r="E6" s="1">
        <v>1</v>
      </c>
      <c r="F6" s="1">
        <v>0.2</v>
      </c>
      <c r="G6" s="14">
        <f t="shared" si="3"/>
        <v>-0.24992000000000009</v>
      </c>
      <c r="H6" s="14">
        <f t="shared" si="4"/>
        <v>0.55407999999999991</v>
      </c>
      <c r="I6" s="14">
        <f t="shared" si="5"/>
        <v>0.28975999999999991</v>
      </c>
      <c r="J6" s="14">
        <f t="shared" si="6"/>
        <v>0.55407999999999991</v>
      </c>
      <c r="K6" s="14">
        <f t="shared" si="7"/>
        <v>0.86927999999999972</v>
      </c>
      <c r="L6" s="14">
        <f t="shared" si="8"/>
        <v>1.1734399999999996</v>
      </c>
      <c r="M6" s="14">
        <f t="shared" si="9"/>
        <v>0.51939199999999996</v>
      </c>
      <c r="N6" s="14">
        <f t="shared" si="10"/>
        <v>0.18569600000000014</v>
      </c>
      <c r="O6" s="14">
        <f t="shared" si="11"/>
        <v>-0.28460800000000003</v>
      </c>
      <c r="P6" s="14"/>
      <c r="Q6" s="14">
        <f t="shared" si="12"/>
        <v>-641.05868604318835</v>
      </c>
      <c r="R6">
        <f t="shared" si="13"/>
        <v>-1</v>
      </c>
      <c r="S6">
        <f t="shared" si="2"/>
        <v>4</v>
      </c>
    </row>
    <row r="7" spans="1:19" x14ac:dyDescent="0.25">
      <c r="A7" s="21"/>
      <c r="B7" s="1">
        <v>6</v>
      </c>
      <c r="C7" s="1">
        <v>2</v>
      </c>
      <c r="D7" s="1">
        <v>2</v>
      </c>
      <c r="E7" s="1">
        <v>1</v>
      </c>
      <c r="F7" s="1">
        <v>0.2</v>
      </c>
      <c r="G7" s="14">
        <f t="shared" si="3"/>
        <v>-0.28460800000000003</v>
      </c>
      <c r="H7" s="14">
        <f t="shared" si="4"/>
        <v>0.51939199999999996</v>
      </c>
      <c r="I7" s="14">
        <f t="shared" si="5"/>
        <v>0.18569600000000014</v>
      </c>
      <c r="J7" s="14">
        <f t="shared" si="6"/>
        <v>1.0387839999999999</v>
      </c>
      <c r="K7" s="14">
        <f t="shared" si="7"/>
        <v>0.37139200000000028</v>
      </c>
      <c r="L7" s="14">
        <f t="shared" si="8"/>
        <v>1.1255680000000003</v>
      </c>
      <c r="M7" s="14">
        <f t="shared" si="9"/>
        <v>0.46916479999999983</v>
      </c>
      <c r="N7" s="14">
        <f t="shared" si="10"/>
        <v>0.1354688</v>
      </c>
      <c r="O7" s="14">
        <f t="shared" si="11"/>
        <v>-0.3097216000000001</v>
      </c>
      <c r="P7" s="14"/>
      <c r="Q7" s="14">
        <f t="shared" si="12"/>
        <v>-722.00948589829841</v>
      </c>
      <c r="R7">
        <f t="shared" si="13"/>
        <v>-1</v>
      </c>
      <c r="S7">
        <f t="shared" si="2"/>
        <v>4</v>
      </c>
    </row>
    <row r="8" spans="1:19" x14ac:dyDescent="0.25">
      <c r="A8" s="21"/>
      <c r="B8" s="1">
        <v>7</v>
      </c>
      <c r="C8" s="1">
        <v>2</v>
      </c>
      <c r="D8" s="1">
        <v>3</v>
      </c>
      <c r="E8" s="1">
        <v>1</v>
      </c>
      <c r="F8" s="1">
        <v>0.2</v>
      </c>
      <c r="G8" s="14">
        <f t="shared" si="3"/>
        <v>-0.3097216000000001</v>
      </c>
      <c r="H8" s="14">
        <f t="shared" si="4"/>
        <v>0.46916479999999983</v>
      </c>
      <c r="I8" s="14">
        <f t="shared" si="5"/>
        <v>0.1354688</v>
      </c>
      <c r="J8" s="14">
        <f t="shared" si="6"/>
        <v>0.93832959999999965</v>
      </c>
      <c r="K8" s="14">
        <f t="shared" si="7"/>
        <v>0.4064064</v>
      </c>
      <c r="L8" s="14">
        <f t="shared" si="8"/>
        <v>1.0350143999999997</v>
      </c>
      <c r="M8" s="14">
        <f t="shared" si="9"/>
        <v>0.45515903999999996</v>
      </c>
      <c r="N8" s="14">
        <f t="shared" si="10"/>
        <v>0.1144601600000002</v>
      </c>
      <c r="O8" s="14">
        <f t="shared" si="11"/>
        <v>-0.31672448000000003</v>
      </c>
      <c r="P8" s="14"/>
      <c r="Q8" s="14">
        <f t="shared" si="12"/>
        <v>-851.49434421317744</v>
      </c>
      <c r="R8">
        <f t="shared" si="13"/>
        <v>-1</v>
      </c>
      <c r="S8">
        <f t="shared" si="2"/>
        <v>4</v>
      </c>
    </row>
    <row r="9" spans="1:19" x14ac:dyDescent="0.25">
      <c r="A9" s="21"/>
      <c r="B9" s="1">
        <v>8</v>
      </c>
      <c r="C9" s="1">
        <v>3</v>
      </c>
      <c r="D9" s="1">
        <v>2</v>
      </c>
      <c r="E9" s="1">
        <v>1</v>
      </c>
      <c r="F9" s="1">
        <v>0.2</v>
      </c>
      <c r="G9" s="14">
        <f t="shared" si="3"/>
        <v>-0.31672448000000003</v>
      </c>
      <c r="H9" s="14">
        <f t="shared" si="4"/>
        <v>0.45515903999999996</v>
      </c>
      <c r="I9" s="14">
        <f t="shared" si="5"/>
        <v>0.1144601600000002</v>
      </c>
      <c r="J9" s="14">
        <f t="shared" si="6"/>
        <v>1.36547712</v>
      </c>
      <c r="K9" s="14">
        <f t="shared" si="7"/>
        <v>0.2289203200000004</v>
      </c>
      <c r="L9" s="14">
        <f t="shared" si="8"/>
        <v>1.2776729600000003</v>
      </c>
      <c r="M9" s="14">
        <f t="shared" si="9"/>
        <v>0.28855526399999976</v>
      </c>
      <c r="N9" s="14">
        <f t="shared" si="10"/>
        <v>3.3909760000000733E-3</v>
      </c>
      <c r="O9" s="14">
        <f t="shared" si="11"/>
        <v>-0.37225907200000008</v>
      </c>
      <c r="P9" s="14"/>
      <c r="Q9" s="14">
        <f t="shared" si="12"/>
        <v>-932.44514406828762</v>
      </c>
      <c r="R9">
        <f t="shared" si="13"/>
        <v>-1</v>
      </c>
      <c r="S9">
        <f t="shared" si="2"/>
        <v>4</v>
      </c>
    </row>
    <row r="10" spans="1:19" x14ac:dyDescent="0.25">
      <c r="A10" s="21"/>
      <c r="B10" s="1">
        <v>9</v>
      </c>
      <c r="C10" s="1">
        <v>4</v>
      </c>
      <c r="D10" s="1">
        <v>1</v>
      </c>
      <c r="E10" s="1">
        <v>1</v>
      </c>
      <c r="F10" s="1">
        <v>0.2</v>
      </c>
      <c r="G10" s="14">
        <f t="shared" si="3"/>
        <v>-0.37225907200000008</v>
      </c>
      <c r="H10" s="14">
        <f t="shared" si="4"/>
        <v>0.28855526399999976</v>
      </c>
      <c r="I10" s="14">
        <f t="shared" si="5"/>
        <v>3.3909760000000733E-3</v>
      </c>
      <c r="J10" s="14">
        <f t="shared" si="6"/>
        <v>1.154221055999999</v>
      </c>
      <c r="K10" s="14">
        <f t="shared" si="7"/>
        <v>3.3909760000000733E-3</v>
      </c>
      <c r="L10" s="14">
        <f t="shared" si="8"/>
        <v>0.7853529599999991</v>
      </c>
      <c r="M10" s="14">
        <f t="shared" si="9"/>
        <v>0.46027289600000049</v>
      </c>
      <c r="N10" s="14">
        <f t="shared" si="10"/>
        <v>4.6320384000000256E-2</v>
      </c>
      <c r="O10" s="14">
        <f t="shared" si="11"/>
        <v>-0.32932966399999991</v>
      </c>
      <c r="P10" s="14"/>
      <c r="Q10" s="14">
        <f t="shared" si="12"/>
        <v>-1013.3959439233977</v>
      </c>
      <c r="R10">
        <f t="shared" si="13"/>
        <v>-1</v>
      </c>
      <c r="S10">
        <f t="shared" si="2"/>
        <v>4</v>
      </c>
    </row>
    <row r="11" spans="1:19" x14ac:dyDescent="0.25">
      <c r="A11" s="21"/>
      <c r="B11" s="1">
        <v>10</v>
      </c>
      <c r="C11" s="1">
        <v>4</v>
      </c>
      <c r="D11" s="1">
        <v>3</v>
      </c>
      <c r="E11" s="1">
        <v>1</v>
      </c>
      <c r="F11" s="1">
        <v>0.2</v>
      </c>
      <c r="G11" s="14">
        <f t="shared" si="3"/>
        <v>-0.32932966399999991</v>
      </c>
      <c r="H11" s="14">
        <f t="shared" si="4"/>
        <v>0.46027289600000049</v>
      </c>
      <c r="I11" s="14">
        <f t="shared" si="5"/>
        <v>4.6320384000000256E-2</v>
      </c>
      <c r="J11" s="14">
        <f t="shared" si="6"/>
        <v>1.8410915840000019</v>
      </c>
      <c r="K11" s="14">
        <f t="shared" si="7"/>
        <v>0.13896115200000075</v>
      </c>
      <c r="L11" s="14">
        <f t="shared" si="8"/>
        <v>1.6507230720000028</v>
      </c>
      <c r="M11" s="14">
        <f t="shared" si="9"/>
        <v>-6.0305561600001722E-2</v>
      </c>
      <c r="N11" s="14">
        <f t="shared" si="10"/>
        <v>-0.34411345920000136</v>
      </c>
      <c r="O11" s="14">
        <f t="shared" si="11"/>
        <v>-0.45947427840000044</v>
      </c>
      <c r="P11" s="14"/>
      <c r="Q11" s="14">
        <f t="shared" si="12"/>
        <v>-1272.3656605531557</v>
      </c>
      <c r="R11">
        <f t="shared" si="13"/>
        <v>-1</v>
      </c>
      <c r="S11">
        <f t="shared" si="2"/>
        <v>4</v>
      </c>
    </row>
    <row r="12" spans="1:19" x14ac:dyDescent="0.25">
      <c r="A12" s="21"/>
      <c r="B12" s="1">
        <v>11</v>
      </c>
      <c r="C12" s="1">
        <v>0</v>
      </c>
      <c r="D12" s="1">
        <v>3</v>
      </c>
      <c r="E12" s="1">
        <v>1</v>
      </c>
      <c r="F12" s="1">
        <v>0.2</v>
      </c>
      <c r="G12" s="14">
        <f t="shared" si="3"/>
        <v>-0.45947427840000044</v>
      </c>
      <c r="H12" s="14">
        <f t="shared" si="4"/>
        <v>-6.0305561600001722E-2</v>
      </c>
      <c r="I12" s="14">
        <f t="shared" si="5"/>
        <v>-0.34411345920000136</v>
      </c>
      <c r="J12" s="14">
        <f t="shared" si="6"/>
        <v>0</v>
      </c>
      <c r="K12" s="14">
        <f t="shared" si="7"/>
        <v>-1.0323403776000042</v>
      </c>
      <c r="L12" s="14">
        <f t="shared" si="8"/>
        <v>-1.4918146560000047</v>
      </c>
      <c r="M12" s="14">
        <f t="shared" si="9"/>
        <v>-6.0305561600001722E-2</v>
      </c>
      <c r="N12" s="14">
        <f t="shared" si="10"/>
        <v>1.1509753344000018</v>
      </c>
      <c r="O12" s="14">
        <f t="shared" si="11"/>
        <v>3.8888652800000534E-2</v>
      </c>
      <c r="P12" s="14"/>
      <c r="Q12" s="14">
        <f t="shared" si="12"/>
        <v>-430.62302787319925</v>
      </c>
      <c r="R12">
        <f t="shared" si="13"/>
        <v>-1</v>
      </c>
      <c r="S12">
        <f t="shared" si="2"/>
        <v>4</v>
      </c>
    </row>
    <row r="13" spans="1:19" x14ac:dyDescent="0.25">
      <c r="A13" s="21"/>
      <c r="B13" s="1">
        <v>12</v>
      </c>
      <c r="C13" s="1">
        <v>2</v>
      </c>
      <c r="D13" s="1">
        <v>0</v>
      </c>
      <c r="E13" s="1">
        <v>-1</v>
      </c>
      <c r="F13" s="1">
        <v>0.2</v>
      </c>
      <c r="G13" s="14">
        <f t="shared" si="3"/>
        <v>3.8888652800000534E-2</v>
      </c>
      <c r="H13" s="14">
        <f t="shared" si="4"/>
        <v>-6.0305561600001722E-2</v>
      </c>
      <c r="I13" s="14">
        <f t="shared" si="5"/>
        <v>1.1509753344000018</v>
      </c>
      <c r="J13" s="14">
        <f t="shared" si="6"/>
        <v>-0.12061112320000344</v>
      </c>
      <c r="K13" s="14">
        <f t="shared" si="7"/>
        <v>0</v>
      </c>
      <c r="L13" s="14">
        <f t="shared" si="8"/>
        <v>-8.1722470400002911E-2</v>
      </c>
      <c r="M13" s="14">
        <f t="shared" si="9"/>
        <v>-0.42761657344000059</v>
      </c>
      <c r="N13" s="14">
        <f t="shared" si="10"/>
        <v>1.1509753344000018</v>
      </c>
      <c r="O13" s="14">
        <f t="shared" si="11"/>
        <v>-0.1447668531199989</v>
      </c>
      <c r="P13" s="14"/>
      <c r="Q13" s="14">
        <f t="shared" si="12"/>
        <v>-463.03976926854057</v>
      </c>
      <c r="R13">
        <f t="shared" si="13"/>
        <v>-1</v>
      </c>
      <c r="S13">
        <f t="shared" si="2"/>
        <v>0</v>
      </c>
    </row>
    <row r="14" spans="1:19" x14ac:dyDescent="0.25">
      <c r="A14" s="21"/>
      <c r="B14" s="1">
        <v>13</v>
      </c>
      <c r="C14" s="1">
        <v>2</v>
      </c>
      <c r="D14" s="1">
        <v>1</v>
      </c>
      <c r="E14" s="1">
        <v>-1</v>
      </c>
      <c r="F14" s="1">
        <v>0.2</v>
      </c>
      <c r="G14" s="14">
        <f t="shared" si="3"/>
        <v>-0.1447668531199989</v>
      </c>
      <c r="H14" s="14">
        <f t="shared" si="4"/>
        <v>-0.42761657344000059</v>
      </c>
      <c r="I14" s="14">
        <f t="shared" si="5"/>
        <v>1.1509753344000018</v>
      </c>
      <c r="J14" s="14">
        <f t="shared" si="6"/>
        <v>-0.85523314688000118</v>
      </c>
      <c r="K14" s="14">
        <f t="shared" si="7"/>
        <v>1.1509753344000018</v>
      </c>
      <c r="L14" s="14">
        <f t="shared" si="8"/>
        <v>0.15097533440000169</v>
      </c>
      <c r="M14" s="14">
        <f t="shared" si="9"/>
        <v>-0.8880067072000013</v>
      </c>
      <c r="N14" s="14">
        <f t="shared" si="10"/>
        <v>0.92078026752000142</v>
      </c>
      <c r="O14" s="14">
        <f t="shared" si="11"/>
        <v>-0.37496191999999928</v>
      </c>
      <c r="P14" s="14"/>
      <c r="Q14" s="14">
        <f t="shared" si="12"/>
        <v>-592.52462758341949</v>
      </c>
      <c r="R14">
        <f t="shared" si="13"/>
        <v>-1</v>
      </c>
      <c r="S14">
        <f t="shared" si="2"/>
        <v>0</v>
      </c>
    </row>
    <row r="15" spans="1:19" x14ac:dyDescent="0.25">
      <c r="A15" s="21"/>
      <c r="B15" s="1">
        <v>14</v>
      </c>
      <c r="C15" s="1">
        <v>3</v>
      </c>
      <c r="D15" s="1">
        <v>0</v>
      </c>
      <c r="E15" s="1">
        <v>-1</v>
      </c>
      <c r="F15" s="1">
        <v>0.2</v>
      </c>
      <c r="G15" s="14">
        <f t="shared" si="3"/>
        <v>-0.37496191999999928</v>
      </c>
      <c r="H15" s="14">
        <f t="shared" si="4"/>
        <v>-0.8880067072000013</v>
      </c>
      <c r="I15" s="14">
        <f t="shared" si="5"/>
        <v>0.92078026752000142</v>
      </c>
      <c r="J15" s="14">
        <f t="shared" si="6"/>
        <v>-2.6640201216000037</v>
      </c>
      <c r="K15" s="14">
        <f t="shared" si="7"/>
        <v>0</v>
      </c>
      <c r="L15" s="14">
        <f t="shared" si="8"/>
        <v>-3.0389820416000028</v>
      </c>
      <c r="M15" s="14">
        <f t="shared" si="9"/>
        <v>0.3353825177600005</v>
      </c>
      <c r="N15" s="14">
        <f t="shared" si="10"/>
        <v>0.92078026752000142</v>
      </c>
      <c r="O15" s="14">
        <f t="shared" si="11"/>
        <v>3.2834488320001298E-2</v>
      </c>
      <c r="P15" s="14"/>
      <c r="Q15" s="14">
        <f t="shared" si="12"/>
        <v>-673.47542743852966</v>
      </c>
      <c r="R15">
        <f t="shared" si="13"/>
        <v>-1</v>
      </c>
      <c r="S15">
        <f t="shared" si="2"/>
        <v>0</v>
      </c>
    </row>
    <row r="16" spans="1:19" x14ac:dyDescent="0.25">
      <c r="A16" s="21"/>
      <c r="B16" s="1">
        <v>15</v>
      </c>
      <c r="C16" s="1">
        <v>3</v>
      </c>
      <c r="D16" s="1">
        <v>1</v>
      </c>
      <c r="E16" s="1">
        <v>-1</v>
      </c>
      <c r="F16" s="1">
        <v>0.2</v>
      </c>
      <c r="G16" s="14">
        <f t="shared" si="3"/>
        <v>3.2834488320001298E-2</v>
      </c>
      <c r="H16" s="14">
        <f t="shared" si="4"/>
        <v>0.3353825177600005</v>
      </c>
      <c r="I16" s="14">
        <f t="shared" si="5"/>
        <v>0.92078026752000142</v>
      </c>
      <c r="J16" s="14">
        <f t="shared" si="6"/>
        <v>1.0061475532800015</v>
      </c>
      <c r="K16" s="14">
        <f t="shared" si="7"/>
        <v>0.92078026752000142</v>
      </c>
      <c r="L16" s="14">
        <f t="shared" si="8"/>
        <v>1.9597623091200043</v>
      </c>
      <c r="M16" s="14">
        <f t="shared" si="9"/>
        <v>-1.4404748677120021</v>
      </c>
      <c r="N16" s="14">
        <f t="shared" si="10"/>
        <v>0.32882780569600056</v>
      </c>
      <c r="O16" s="14">
        <f t="shared" si="11"/>
        <v>-0.5591179735039995</v>
      </c>
      <c r="P16" s="14"/>
      <c r="Q16" s="14">
        <f t="shared" si="12"/>
        <v>-802.96028575340858</v>
      </c>
      <c r="R16">
        <f t="shared" si="13"/>
        <v>-1</v>
      </c>
      <c r="S16">
        <f t="shared" si="2"/>
        <v>0</v>
      </c>
    </row>
    <row r="17" spans="1:20" x14ac:dyDescent="0.25">
      <c r="A17" s="21"/>
      <c r="B17" s="1">
        <v>16</v>
      </c>
      <c r="C17" s="1">
        <v>3</v>
      </c>
      <c r="D17" s="1">
        <v>3</v>
      </c>
      <c r="E17" s="1">
        <v>-1</v>
      </c>
      <c r="F17" s="1">
        <v>0.2</v>
      </c>
      <c r="G17" s="14">
        <f t="shared" si="3"/>
        <v>-0.5591179735039995</v>
      </c>
      <c r="H17" s="14">
        <f t="shared" si="4"/>
        <v>-1.4404748677120021</v>
      </c>
      <c r="I17" s="14">
        <f t="shared" si="5"/>
        <v>0.32882780569600056</v>
      </c>
      <c r="J17" s="14">
        <f t="shared" si="6"/>
        <v>-4.3214246031360064</v>
      </c>
      <c r="K17" s="14">
        <f t="shared" si="7"/>
        <v>0.98648341708800169</v>
      </c>
      <c r="L17" s="14">
        <f t="shared" si="8"/>
        <v>-3.894059159552004</v>
      </c>
      <c r="M17" s="14">
        <f t="shared" si="9"/>
        <v>0.29596062801920042</v>
      </c>
      <c r="N17" s="14">
        <f t="shared" si="10"/>
        <v>2.065263301427203</v>
      </c>
      <c r="O17" s="14">
        <f t="shared" si="11"/>
        <v>1.9693858406401366E-2</v>
      </c>
      <c r="P17" s="14"/>
      <c r="Q17" s="14">
        <f t="shared" si="12"/>
        <v>-1061.9300023831665</v>
      </c>
      <c r="R17">
        <f t="shared" si="13"/>
        <v>-1</v>
      </c>
      <c r="S17">
        <f t="shared" si="2"/>
        <v>0</v>
      </c>
    </row>
    <row r="18" spans="1:20" x14ac:dyDescent="0.25">
      <c r="A18" s="21"/>
      <c r="B18" s="1">
        <v>17</v>
      </c>
      <c r="C18" s="1">
        <v>4</v>
      </c>
      <c r="D18" s="1">
        <v>0</v>
      </c>
      <c r="E18" s="1">
        <v>-1</v>
      </c>
      <c r="F18" s="1">
        <v>0.2</v>
      </c>
      <c r="G18" s="14">
        <f t="shared" si="3"/>
        <v>1.9693858406401366E-2</v>
      </c>
      <c r="H18" s="14">
        <f t="shared" si="4"/>
        <v>0.29596062801920042</v>
      </c>
      <c r="I18" s="14">
        <f t="shared" si="5"/>
        <v>2.065263301427203</v>
      </c>
      <c r="J18" s="14">
        <f t="shared" si="6"/>
        <v>1.1838425120768017</v>
      </c>
      <c r="K18" s="14">
        <f t="shared" si="7"/>
        <v>0</v>
      </c>
      <c r="L18" s="14">
        <f t="shared" si="8"/>
        <v>1.2035363704832029</v>
      </c>
      <c r="M18" s="14">
        <f t="shared" si="9"/>
        <v>-1.4668684683673621</v>
      </c>
      <c r="N18" s="14">
        <f t="shared" si="10"/>
        <v>2.065263301427203</v>
      </c>
      <c r="O18" s="14">
        <f t="shared" si="11"/>
        <v>-0.42101341569023926</v>
      </c>
      <c r="P18" s="14"/>
      <c r="Q18" s="14">
        <f t="shared" si="12"/>
        <v>-883.91108560851876</v>
      </c>
      <c r="R18">
        <f t="shared" si="13"/>
        <v>-1</v>
      </c>
      <c r="S18">
        <f t="shared" si="2"/>
        <v>0</v>
      </c>
    </row>
    <row r="19" spans="1:20" x14ac:dyDescent="0.25">
      <c r="A19" s="21"/>
      <c r="B19" s="1">
        <v>18</v>
      </c>
      <c r="C19" s="1">
        <v>4</v>
      </c>
      <c r="D19" s="1">
        <v>2</v>
      </c>
      <c r="E19" s="1">
        <v>-1</v>
      </c>
      <c r="F19" s="1">
        <v>0.2</v>
      </c>
      <c r="G19" s="14">
        <f t="shared" si="3"/>
        <v>-0.42101341569023926</v>
      </c>
      <c r="H19" s="14">
        <f t="shared" si="4"/>
        <v>-1.4668684683673621</v>
      </c>
      <c r="I19" s="14">
        <f t="shared" si="5"/>
        <v>2.065263301427203</v>
      </c>
      <c r="J19" s="14">
        <f t="shared" si="6"/>
        <v>-5.8674738734694483</v>
      </c>
      <c r="K19" s="14">
        <f t="shared" si="7"/>
        <v>4.1305266028544061</v>
      </c>
      <c r="L19" s="14">
        <f t="shared" si="8"/>
        <v>-2.1579606863052816</v>
      </c>
      <c r="M19" s="14">
        <f t="shared" si="9"/>
        <v>-0.54049991932313679</v>
      </c>
      <c r="N19" s="14">
        <f t="shared" si="10"/>
        <v>2.5284475759493157</v>
      </c>
      <c r="O19" s="14">
        <f t="shared" si="11"/>
        <v>-0.18942127842918294</v>
      </c>
      <c r="P19" s="14"/>
      <c r="Q19" s="14">
        <f t="shared" si="12"/>
        <v>-1142.8808022382766</v>
      </c>
      <c r="R19">
        <f t="shared" si="13"/>
        <v>-1</v>
      </c>
      <c r="S19">
        <f t="shared" si="2"/>
        <v>0</v>
      </c>
    </row>
    <row r="20" spans="1:20" x14ac:dyDescent="0.25">
      <c r="A20" s="21"/>
      <c r="B20" s="1">
        <v>19</v>
      </c>
      <c r="C20" s="1">
        <v>5</v>
      </c>
      <c r="D20" s="1">
        <v>0</v>
      </c>
      <c r="E20" s="1">
        <v>-1</v>
      </c>
      <c r="F20" s="1">
        <v>0.2</v>
      </c>
      <c r="G20" s="14">
        <f t="shared" si="3"/>
        <v>-0.18942127842918294</v>
      </c>
      <c r="H20" s="14">
        <f t="shared" si="4"/>
        <v>-0.54049991932313679</v>
      </c>
      <c r="I20" s="14">
        <f t="shared" si="5"/>
        <v>2.5284475759493157</v>
      </c>
      <c r="J20" s="14">
        <f t="shared" si="6"/>
        <v>-2.702499596615684</v>
      </c>
      <c r="K20" s="14">
        <f t="shared" si="7"/>
        <v>0</v>
      </c>
      <c r="L20" s="14">
        <f t="shared" si="8"/>
        <v>-2.8919208750448671</v>
      </c>
      <c r="M20" s="14">
        <f t="shared" si="9"/>
        <v>1.3514209557217303</v>
      </c>
      <c r="N20" s="14">
        <f t="shared" si="10"/>
        <v>2.5284475759493157</v>
      </c>
      <c r="O20" s="14">
        <f t="shared" si="11"/>
        <v>0.18896289657979048</v>
      </c>
      <c r="P20" s="14"/>
      <c r="Q20" s="14">
        <f t="shared" si="12"/>
        <v>-1094.3467437785077</v>
      </c>
      <c r="R20">
        <f t="shared" si="13"/>
        <v>-1</v>
      </c>
      <c r="S20">
        <f t="shared" si="2"/>
        <v>0</v>
      </c>
    </row>
    <row r="21" spans="1:20" x14ac:dyDescent="0.25">
      <c r="A21" s="21"/>
      <c r="B21" s="1">
        <v>20</v>
      </c>
      <c r="C21" s="1">
        <v>5</v>
      </c>
      <c r="D21" s="1">
        <v>1</v>
      </c>
      <c r="E21" s="1">
        <v>-1</v>
      </c>
      <c r="F21" s="1">
        <v>0.2</v>
      </c>
      <c r="G21" s="14">
        <f t="shared" si="3"/>
        <v>0.18896289657979048</v>
      </c>
      <c r="H21" s="14">
        <f t="shared" si="4"/>
        <v>1.3514209557217303</v>
      </c>
      <c r="I21" s="14">
        <f t="shared" si="5"/>
        <v>2.5284475759493157</v>
      </c>
      <c r="J21" s="14">
        <f t="shared" si="6"/>
        <v>6.7571047786086513</v>
      </c>
      <c r="K21" s="14">
        <f t="shared" si="7"/>
        <v>2.5284475759493157</v>
      </c>
      <c r="L21" s="14">
        <f t="shared" si="8"/>
        <v>9.4745152511377579</v>
      </c>
      <c r="M21" s="14">
        <f t="shared" si="9"/>
        <v>-9.1230942954160295</v>
      </c>
      <c r="N21" s="14">
        <f t="shared" si="10"/>
        <v>0.43354452572176383</v>
      </c>
      <c r="O21" s="14">
        <f t="shared" si="11"/>
        <v>-1.9059401536477614</v>
      </c>
      <c r="P21" s="14"/>
      <c r="Q21" s="14">
        <f t="shared" si="12"/>
        <v>-1223.8316020933867</v>
      </c>
      <c r="R21">
        <f t="shared" si="13"/>
        <v>-1</v>
      </c>
      <c r="S21">
        <f t="shared" si="2"/>
        <v>0</v>
      </c>
    </row>
    <row r="22" spans="1:20" x14ac:dyDescent="0.25">
      <c r="A22" s="21"/>
      <c r="B22" s="1">
        <v>21</v>
      </c>
      <c r="C22" s="1">
        <v>5</v>
      </c>
      <c r="D22" s="1">
        <v>2</v>
      </c>
      <c r="E22" s="1">
        <v>-1</v>
      </c>
      <c r="F22" s="1">
        <v>0.2</v>
      </c>
      <c r="G22" s="14">
        <f t="shared" si="3"/>
        <v>-1.9059401536477614</v>
      </c>
      <c r="H22" s="14">
        <f t="shared" si="4"/>
        <v>-9.1230942954160295</v>
      </c>
      <c r="I22" s="14">
        <f t="shared" si="5"/>
        <v>0.43354452572176383</v>
      </c>
      <c r="J22" s="14">
        <f t="shared" si="6"/>
        <v>-45.615471477080149</v>
      </c>
      <c r="K22" s="14">
        <f t="shared" si="7"/>
        <v>0.86708905144352766</v>
      </c>
      <c r="L22" s="14">
        <f t="shared" si="8"/>
        <v>-46.654322579284383</v>
      </c>
      <c r="M22" s="14">
        <f t="shared" si="9"/>
        <v>36.531228283868352</v>
      </c>
      <c r="N22" s="14">
        <f t="shared" si="10"/>
        <v>18.695273557435517</v>
      </c>
      <c r="O22" s="14">
        <f t="shared" si="11"/>
        <v>7.2249243622091148</v>
      </c>
      <c r="P22" s="14"/>
      <c r="Q22" s="14">
        <f t="shared" si="12"/>
        <v>-1353.3164604082656</v>
      </c>
      <c r="R22">
        <f t="shared" si="13"/>
        <v>-1</v>
      </c>
      <c r="S22">
        <f t="shared" si="2"/>
        <v>0</v>
      </c>
      <c r="T22" s="10" t="s">
        <v>19</v>
      </c>
    </row>
    <row r="23" spans="1:20" ht="15.75" thickBot="1" x14ac:dyDescent="0.3">
      <c r="A23" s="22"/>
      <c r="B23" s="5">
        <v>22</v>
      </c>
      <c r="C23" s="5">
        <v>5</v>
      </c>
      <c r="D23" s="5">
        <v>3</v>
      </c>
      <c r="E23" s="5">
        <v>-1</v>
      </c>
      <c r="F23" s="5">
        <v>0.2</v>
      </c>
      <c r="G23" s="15">
        <f t="shared" si="3"/>
        <v>7.2249243622091148</v>
      </c>
      <c r="H23" s="15">
        <f t="shared" si="4"/>
        <v>36.531228283868352</v>
      </c>
      <c r="I23" s="15">
        <f t="shared" si="5"/>
        <v>18.695273557435517</v>
      </c>
      <c r="J23" s="15">
        <f t="shared" si="6"/>
        <v>182.65614141934176</v>
      </c>
      <c r="K23" s="15">
        <f t="shared" si="7"/>
        <v>56.085820672306554</v>
      </c>
      <c r="L23" s="15">
        <f t="shared" si="8"/>
        <v>245.96688645385743</v>
      </c>
      <c r="M23" s="15">
        <f t="shared" si="9"/>
        <v>-210.4356581699891</v>
      </c>
      <c r="N23" s="15">
        <f t="shared" si="10"/>
        <v>-129.48485831487895</v>
      </c>
      <c r="O23" s="15">
        <f t="shared" si="11"/>
        <v>-42.168452928562374</v>
      </c>
      <c r="P23" s="14"/>
      <c r="Q23" s="14">
        <f t="shared" si="12"/>
        <v>-1482.8013187231447</v>
      </c>
      <c r="R23">
        <f t="shared" si="13"/>
        <v>-1</v>
      </c>
      <c r="S23">
        <f t="shared" si="2"/>
        <v>0</v>
      </c>
      <c r="T23" s="10">
        <f>SUM(S2:S23)/2</f>
        <v>22</v>
      </c>
    </row>
    <row r="24" spans="1:20" x14ac:dyDescent="0.25">
      <c r="A24" s="21" t="s">
        <v>16</v>
      </c>
      <c r="B24" s="1">
        <v>1</v>
      </c>
      <c r="C24" s="1">
        <f>VLOOKUP($B24,$B$2:$E$23,2,FALSE)</f>
        <v>0</v>
      </c>
      <c r="D24" s="1">
        <f>VLOOKUP($B24,$B$2:$E$23,3,FALSE)</f>
        <v>1</v>
      </c>
      <c r="E24" s="1">
        <f>VLOOKUP($B24,$B$2:$E$23,4,FALSE)</f>
        <v>1</v>
      </c>
      <c r="F24" s="1">
        <v>0.2</v>
      </c>
      <c r="G24" s="14">
        <f t="shared" ref="G24:G67" si="14">O23</f>
        <v>-42.168452928562374</v>
      </c>
      <c r="H24" s="14">
        <f t="shared" ref="H24:H67" si="15">M23</f>
        <v>-210.4356581699891</v>
      </c>
      <c r="I24" s="14">
        <f t="shared" ref="I24:I67" si="16">N23</f>
        <v>-129.48485831487895</v>
      </c>
      <c r="J24" s="14">
        <f t="shared" ref="J24:J67" si="17">C24*H24</f>
        <v>0</v>
      </c>
      <c r="K24" s="14">
        <f t="shared" ref="K24:K67" si="18">D24*I24</f>
        <v>-129.48485831487895</v>
      </c>
      <c r="L24" s="14">
        <f t="shared" ref="L24:L67" si="19">$G24+SUM(J24:K24)</f>
        <v>-171.65331124344132</v>
      </c>
      <c r="M24" s="14">
        <f t="shared" ref="M24:M67" si="20">H24+$F24*($E24-$L24)*C24</f>
        <v>-210.4356581699891</v>
      </c>
      <c r="N24" s="14">
        <f t="shared" ref="N24:N67" si="21">I24+$F24*($E24-$L24)*D24</f>
        <v>-94.95419606619069</v>
      </c>
      <c r="O24" s="14">
        <f t="shared" ref="O24:O67" si="22">G24+$F24*($E24-$L24)</f>
        <v>-7.637790679874108</v>
      </c>
      <c r="P24" s="14"/>
      <c r="Q24" s="14">
        <f>$M$45*C24+$N$45*D24+$O$45</f>
        <v>1445898.4026565575</v>
      </c>
      <c r="R24">
        <f t="shared" ref="R24:R45" si="23">IF(Q24&gt;=0,1,-1)</f>
        <v>1</v>
      </c>
      <c r="S24">
        <f t="shared" ref="S24:S45" si="24">(E24-R24)^2</f>
        <v>0</v>
      </c>
    </row>
    <row r="25" spans="1:20" x14ac:dyDescent="0.25">
      <c r="A25" s="21"/>
      <c r="B25" s="1">
        <v>22</v>
      </c>
      <c r="C25" s="1">
        <f t="shared" ref="C25:C45" si="25">VLOOKUP($B25,$B$2:$E$23,2,FALSE)</f>
        <v>5</v>
      </c>
      <c r="D25" s="1">
        <f t="shared" ref="D25:D45" si="26">VLOOKUP($B25,$B$2:$E$23,3,FALSE)</f>
        <v>3</v>
      </c>
      <c r="E25" s="1">
        <f t="shared" ref="E25:E45" si="27">VLOOKUP($B25,$B$2:$E$23,4,FALSE)</f>
        <v>-1</v>
      </c>
      <c r="F25" s="1">
        <v>0.2</v>
      </c>
      <c r="G25" s="14">
        <f t="shared" si="14"/>
        <v>-7.637790679874108</v>
      </c>
      <c r="H25" s="14">
        <f t="shared" si="15"/>
        <v>-210.4356581699891</v>
      </c>
      <c r="I25" s="14">
        <f t="shared" si="16"/>
        <v>-94.95419606619069</v>
      </c>
      <c r="J25" s="14">
        <f t="shared" si="17"/>
        <v>-1052.1782908499454</v>
      </c>
      <c r="K25" s="14">
        <f t="shared" si="18"/>
        <v>-284.8625881985721</v>
      </c>
      <c r="L25" s="14">
        <f t="shared" si="19"/>
        <v>-1344.6786697283917</v>
      </c>
      <c r="M25" s="14">
        <f t="shared" si="20"/>
        <v>1133.2430115584029</v>
      </c>
      <c r="N25" s="14">
        <f t="shared" si="21"/>
        <v>711.25300577084442</v>
      </c>
      <c r="O25" s="14">
        <f t="shared" si="22"/>
        <v>261.09794326580425</v>
      </c>
      <c r="P25" s="14"/>
      <c r="Q25" s="14">
        <f t="shared" ref="Q25:Q45" si="28">$M$45*C25+$N$45*D25+$O$45</f>
        <v>-299887.1072313519</v>
      </c>
      <c r="R25">
        <f t="shared" si="23"/>
        <v>-1</v>
      </c>
      <c r="S25">
        <f t="shared" si="24"/>
        <v>0</v>
      </c>
    </row>
    <row r="26" spans="1:20" x14ac:dyDescent="0.25">
      <c r="A26" s="21"/>
      <c r="B26" s="1">
        <v>2</v>
      </c>
      <c r="C26" s="1">
        <f t="shared" si="25"/>
        <v>0</v>
      </c>
      <c r="D26" s="1">
        <f t="shared" si="26"/>
        <v>2</v>
      </c>
      <c r="E26" s="1">
        <f t="shared" si="27"/>
        <v>1</v>
      </c>
      <c r="F26" s="1">
        <v>0.2</v>
      </c>
      <c r="G26" s="14">
        <f t="shared" si="14"/>
        <v>261.09794326580425</v>
      </c>
      <c r="H26" s="14">
        <f t="shared" si="15"/>
        <v>1133.2430115584029</v>
      </c>
      <c r="I26" s="14">
        <f t="shared" si="16"/>
        <v>711.25300577084442</v>
      </c>
      <c r="J26" s="14">
        <f t="shared" si="17"/>
        <v>0</v>
      </c>
      <c r="K26" s="14">
        <f t="shared" si="18"/>
        <v>1422.5060115416888</v>
      </c>
      <c r="L26" s="14">
        <f t="shared" si="19"/>
        <v>1683.6039548074932</v>
      </c>
      <c r="M26" s="14">
        <f t="shared" si="20"/>
        <v>1133.2430115584029</v>
      </c>
      <c r="N26" s="14">
        <f t="shared" si="21"/>
        <v>38.211423847847072</v>
      </c>
      <c r="O26" s="14">
        <f t="shared" si="22"/>
        <v>-75.422847695694429</v>
      </c>
      <c r="P26" s="14"/>
      <c r="Q26" s="14">
        <f t="shared" si="28"/>
        <v>1861223.5130462209</v>
      </c>
      <c r="R26">
        <f t="shared" si="23"/>
        <v>1</v>
      </c>
      <c r="S26">
        <f t="shared" si="24"/>
        <v>0</v>
      </c>
    </row>
    <row r="27" spans="1:20" x14ac:dyDescent="0.25">
      <c r="A27" s="21"/>
      <c r="B27" s="1">
        <v>21</v>
      </c>
      <c r="C27" s="1">
        <f t="shared" si="25"/>
        <v>5</v>
      </c>
      <c r="D27" s="1">
        <f t="shared" si="26"/>
        <v>2</v>
      </c>
      <c r="E27" s="1">
        <f t="shared" si="27"/>
        <v>-1</v>
      </c>
      <c r="F27" s="1">
        <v>0.2</v>
      </c>
      <c r="G27" s="14">
        <f t="shared" si="14"/>
        <v>-75.422847695694429</v>
      </c>
      <c r="H27" s="14">
        <f t="shared" si="15"/>
        <v>1133.2430115584029</v>
      </c>
      <c r="I27" s="14">
        <f t="shared" si="16"/>
        <v>38.211423847847072</v>
      </c>
      <c r="J27" s="14">
        <f t="shared" si="17"/>
        <v>5666.2150577920147</v>
      </c>
      <c r="K27" s="14">
        <f t="shared" si="18"/>
        <v>76.422847695694145</v>
      </c>
      <c r="L27" s="14">
        <f t="shared" si="19"/>
        <v>5667.2150577920147</v>
      </c>
      <c r="M27" s="14">
        <f t="shared" si="20"/>
        <v>-4534.9720462336118</v>
      </c>
      <c r="N27" s="14">
        <f t="shared" si="21"/>
        <v>-2229.074599268959</v>
      </c>
      <c r="O27" s="14">
        <f t="shared" si="22"/>
        <v>-1209.0658592540974</v>
      </c>
      <c r="P27" s="14"/>
      <c r="Q27" s="14">
        <f t="shared" si="28"/>
        <v>-715212.21762101527</v>
      </c>
      <c r="R27">
        <f t="shared" si="23"/>
        <v>-1</v>
      </c>
      <c r="S27">
        <f t="shared" si="24"/>
        <v>0</v>
      </c>
    </row>
    <row r="28" spans="1:20" x14ac:dyDescent="0.25">
      <c r="A28" s="21"/>
      <c r="B28" s="1">
        <v>3</v>
      </c>
      <c r="C28" s="1">
        <f t="shared" si="25"/>
        <v>1</v>
      </c>
      <c r="D28" s="1">
        <f t="shared" si="26"/>
        <v>1</v>
      </c>
      <c r="E28" s="1">
        <f t="shared" si="27"/>
        <v>1</v>
      </c>
      <c r="F28" s="1">
        <v>0.2</v>
      </c>
      <c r="G28" s="14">
        <f t="shared" si="14"/>
        <v>-1209.0658592540974</v>
      </c>
      <c r="H28" s="14">
        <f t="shared" si="15"/>
        <v>-4534.9720462336118</v>
      </c>
      <c r="I28" s="14">
        <f t="shared" si="16"/>
        <v>-2229.074599268959</v>
      </c>
      <c r="J28" s="14">
        <f t="shared" si="17"/>
        <v>-4534.9720462336118</v>
      </c>
      <c r="K28" s="14">
        <f t="shared" si="18"/>
        <v>-2229.074599268959</v>
      </c>
      <c r="L28" s="14">
        <f t="shared" si="19"/>
        <v>-7973.1125047566684</v>
      </c>
      <c r="M28" s="14">
        <f t="shared" si="20"/>
        <v>-2940.1495452822783</v>
      </c>
      <c r="N28" s="14">
        <f t="shared" si="21"/>
        <v>-634.25209831762527</v>
      </c>
      <c r="O28" s="14">
        <f t="shared" si="22"/>
        <v>385.75664169723632</v>
      </c>
      <c r="P28" s="14"/>
      <c r="Q28" s="14">
        <f t="shared" si="28"/>
        <v>930611.25652311032</v>
      </c>
      <c r="R28">
        <f t="shared" si="23"/>
        <v>1</v>
      </c>
      <c r="S28">
        <f t="shared" si="24"/>
        <v>0</v>
      </c>
    </row>
    <row r="29" spans="1:20" x14ac:dyDescent="0.25">
      <c r="A29" s="21"/>
      <c r="B29" s="1">
        <v>20</v>
      </c>
      <c r="C29" s="1">
        <f t="shared" si="25"/>
        <v>5</v>
      </c>
      <c r="D29" s="1">
        <f t="shared" si="26"/>
        <v>1</v>
      </c>
      <c r="E29" s="1">
        <f t="shared" si="27"/>
        <v>-1</v>
      </c>
      <c r="F29" s="1">
        <v>0.2</v>
      </c>
      <c r="G29" s="14">
        <f t="shared" si="14"/>
        <v>385.75664169723632</v>
      </c>
      <c r="H29" s="14">
        <f t="shared" si="15"/>
        <v>-2940.1495452822783</v>
      </c>
      <c r="I29" s="14">
        <f t="shared" si="16"/>
        <v>-634.25209831762527</v>
      </c>
      <c r="J29" s="14">
        <f t="shared" si="17"/>
        <v>-14700.747726411391</v>
      </c>
      <c r="K29" s="14">
        <f t="shared" si="18"/>
        <v>-634.25209831762527</v>
      </c>
      <c r="L29" s="14">
        <f t="shared" si="19"/>
        <v>-14949.24318303178</v>
      </c>
      <c r="M29" s="14">
        <f t="shared" si="20"/>
        <v>12008.093637749504</v>
      </c>
      <c r="N29" s="14">
        <f t="shared" si="21"/>
        <v>2355.3965382887309</v>
      </c>
      <c r="O29" s="14">
        <f t="shared" si="22"/>
        <v>3375.4052783035927</v>
      </c>
      <c r="P29" s="14"/>
      <c r="Q29" s="14">
        <f t="shared" si="28"/>
        <v>-1130537.3280106788</v>
      </c>
      <c r="R29">
        <f t="shared" si="23"/>
        <v>-1</v>
      </c>
      <c r="S29">
        <f t="shared" si="24"/>
        <v>0</v>
      </c>
    </row>
    <row r="30" spans="1:20" x14ac:dyDescent="0.25">
      <c r="A30" s="21"/>
      <c r="B30" s="1">
        <v>4</v>
      </c>
      <c r="C30" s="1">
        <f t="shared" si="25"/>
        <v>1</v>
      </c>
      <c r="D30" s="1">
        <f t="shared" si="26"/>
        <v>2</v>
      </c>
      <c r="E30" s="1">
        <f t="shared" si="27"/>
        <v>1</v>
      </c>
      <c r="F30" s="1">
        <v>0.2</v>
      </c>
      <c r="G30" s="14">
        <f t="shared" si="14"/>
        <v>3375.4052783035927</v>
      </c>
      <c r="H30" s="14">
        <f t="shared" si="15"/>
        <v>12008.093637749504</v>
      </c>
      <c r="I30" s="14">
        <f t="shared" si="16"/>
        <v>2355.3965382887309</v>
      </c>
      <c r="J30" s="14">
        <f t="shared" si="17"/>
        <v>12008.093637749504</v>
      </c>
      <c r="K30" s="14">
        <f t="shared" si="18"/>
        <v>4710.7930765774618</v>
      </c>
      <c r="L30" s="14">
        <f t="shared" si="19"/>
        <v>20094.291992630559</v>
      </c>
      <c r="M30" s="14">
        <f t="shared" si="20"/>
        <v>7989.4352392233923</v>
      </c>
      <c r="N30" s="14">
        <f t="shared" si="21"/>
        <v>-5681.9202587634927</v>
      </c>
      <c r="O30" s="14">
        <f t="shared" si="22"/>
        <v>-643.2531202225191</v>
      </c>
      <c r="P30" s="14"/>
      <c r="Q30" s="14">
        <f t="shared" si="28"/>
        <v>1345936.3669127738</v>
      </c>
      <c r="R30">
        <f t="shared" si="23"/>
        <v>1</v>
      </c>
      <c r="S30">
        <f t="shared" si="24"/>
        <v>0</v>
      </c>
    </row>
    <row r="31" spans="1:20" x14ac:dyDescent="0.25">
      <c r="A31" s="21"/>
      <c r="B31" s="1">
        <v>19</v>
      </c>
      <c r="C31" s="1">
        <f t="shared" si="25"/>
        <v>5</v>
      </c>
      <c r="D31" s="1">
        <f t="shared" si="26"/>
        <v>0</v>
      </c>
      <c r="E31" s="1">
        <f t="shared" si="27"/>
        <v>-1</v>
      </c>
      <c r="F31" s="1">
        <v>0.2</v>
      </c>
      <c r="G31" s="14">
        <f t="shared" si="14"/>
        <v>-643.2531202225191</v>
      </c>
      <c r="H31" s="14">
        <f t="shared" si="15"/>
        <v>7989.4352392233923</v>
      </c>
      <c r="I31" s="14">
        <f t="shared" si="16"/>
        <v>-5681.9202587634927</v>
      </c>
      <c r="J31" s="14">
        <f t="shared" si="17"/>
        <v>39947.176196116961</v>
      </c>
      <c r="K31" s="14">
        <f t="shared" si="18"/>
        <v>0</v>
      </c>
      <c r="L31" s="14">
        <f t="shared" si="19"/>
        <v>39303.92307589444</v>
      </c>
      <c r="M31" s="14">
        <f t="shared" si="20"/>
        <v>-31315.487836671047</v>
      </c>
      <c r="N31" s="14">
        <f t="shared" si="21"/>
        <v>-5681.9202587634927</v>
      </c>
      <c r="O31" s="14">
        <f t="shared" si="22"/>
        <v>-8504.2377354014061</v>
      </c>
      <c r="P31" s="14"/>
      <c r="Q31" s="14">
        <f t="shared" si="28"/>
        <v>-1545862.4384003421</v>
      </c>
      <c r="R31">
        <f t="shared" si="23"/>
        <v>-1</v>
      </c>
      <c r="S31">
        <f t="shared" si="24"/>
        <v>0</v>
      </c>
    </row>
    <row r="32" spans="1:20" x14ac:dyDescent="0.25">
      <c r="A32" s="21"/>
      <c r="B32" s="1">
        <v>5</v>
      </c>
      <c r="C32" s="1">
        <f t="shared" si="25"/>
        <v>1</v>
      </c>
      <c r="D32" s="1">
        <f t="shared" si="26"/>
        <v>3</v>
      </c>
      <c r="E32" s="1">
        <f t="shared" si="27"/>
        <v>1</v>
      </c>
      <c r="F32" s="1">
        <v>0.2</v>
      </c>
      <c r="G32" s="14">
        <f t="shared" si="14"/>
        <v>-8504.2377354014061</v>
      </c>
      <c r="H32" s="14">
        <f t="shared" si="15"/>
        <v>-31315.487836671047</v>
      </c>
      <c r="I32" s="14">
        <f t="shared" si="16"/>
        <v>-5681.9202587634927</v>
      </c>
      <c r="J32" s="14">
        <f t="shared" si="17"/>
        <v>-31315.487836671047</v>
      </c>
      <c r="K32" s="14">
        <f t="shared" si="18"/>
        <v>-17045.760776290477</v>
      </c>
      <c r="L32" s="14">
        <f t="shared" si="19"/>
        <v>-56865.486348362931</v>
      </c>
      <c r="M32" s="14">
        <f t="shared" si="20"/>
        <v>-19942.190566998463</v>
      </c>
      <c r="N32" s="14">
        <f t="shared" si="21"/>
        <v>28437.971550254268</v>
      </c>
      <c r="O32" s="14">
        <f t="shared" si="22"/>
        <v>2869.0595342711804</v>
      </c>
      <c r="P32" s="14"/>
      <c r="Q32" s="14">
        <f t="shared" si="28"/>
        <v>1761261.4773024372</v>
      </c>
      <c r="R32">
        <f t="shared" si="23"/>
        <v>1</v>
      </c>
      <c r="S32">
        <f t="shared" si="24"/>
        <v>0</v>
      </c>
    </row>
    <row r="33" spans="1:20" x14ac:dyDescent="0.25">
      <c r="A33" s="21"/>
      <c r="B33" s="1">
        <v>18</v>
      </c>
      <c r="C33" s="1">
        <f t="shared" si="25"/>
        <v>4</v>
      </c>
      <c r="D33" s="1">
        <f t="shared" si="26"/>
        <v>2</v>
      </c>
      <c r="E33" s="1">
        <f t="shared" si="27"/>
        <v>-1</v>
      </c>
      <c r="F33" s="1">
        <v>0.2</v>
      </c>
      <c r="G33" s="14">
        <f t="shared" si="14"/>
        <v>2869.0595342711804</v>
      </c>
      <c r="H33" s="14">
        <f t="shared" si="15"/>
        <v>-19942.190566998463</v>
      </c>
      <c r="I33" s="14">
        <f t="shared" si="16"/>
        <v>28437.971550254268</v>
      </c>
      <c r="J33" s="14">
        <f t="shared" si="17"/>
        <v>-79768.76226799385</v>
      </c>
      <c r="K33" s="14">
        <f t="shared" si="18"/>
        <v>56875.943100508535</v>
      </c>
      <c r="L33" s="14">
        <f t="shared" si="19"/>
        <v>-20023.759633214133</v>
      </c>
      <c r="M33" s="14">
        <f t="shared" si="20"/>
        <v>-3923.9828604271552</v>
      </c>
      <c r="N33" s="14">
        <f t="shared" si="21"/>
        <v>36447.075403539922</v>
      </c>
      <c r="O33" s="14">
        <f t="shared" si="22"/>
        <v>6873.6114609140077</v>
      </c>
      <c r="P33" s="14"/>
      <c r="Q33" s="14">
        <f t="shared" si="28"/>
        <v>-199925.0714875682</v>
      </c>
      <c r="R33">
        <f t="shared" si="23"/>
        <v>-1</v>
      </c>
      <c r="S33">
        <f t="shared" si="24"/>
        <v>0</v>
      </c>
    </row>
    <row r="34" spans="1:20" x14ac:dyDescent="0.25">
      <c r="A34" s="21"/>
      <c r="B34" s="1">
        <v>6</v>
      </c>
      <c r="C34" s="1">
        <f t="shared" si="25"/>
        <v>2</v>
      </c>
      <c r="D34" s="1">
        <f t="shared" si="26"/>
        <v>2</v>
      </c>
      <c r="E34" s="1">
        <f t="shared" si="27"/>
        <v>1</v>
      </c>
      <c r="F34" s="1">
        <v>0.2</v>
      </c>
      <c r="G34" s="14">
        <f t="shared" si="14"/>
        <v>6873.6114609140077</v>
      </c>
      <c r="H34" s="14">
        <f t="shared" si="15"/>
        <v>-3923.9828604271552</v>
      </c>
      <c r="I34" s="14">
        <f t="shared" si="16"/>
        <v>36447.075403539922</v>
      </c>
      <c r="J34" s="14">
        <f t="shared" si="17"/>
        <v>-7847.9657208543103</v>
      </c>
      <c r="K34" s="14">
        <f t="shared" si="18"/>
        <v>72894.150807079845</v>
      </c>
      <c r="L34" s="14">
        <f t="shared" si="19"/>
        <v>71919.796547139544</v>
      </c>
      <c r="M34" s="14">
        <f t="shared" si="20"/>
        <v>-32691.501479282975</v>
      </c>
      <c r="N34" s="14">
        <f t="shared" si="21"/>
        <v>7679.5567846841041</v>
      </c>
      <c r="O34" s="14">
        <f t="shared" si="22"/>
        <v>-7510.1478485139014</v>
      </c>
      <c r="P34" s="14"/>
      <c r="Q34" s="14">
        <f t="shared" si="28"/>
        <v>830649.2207793264</v>
      </c>
      <c r="R34">
        <f t="shared" si="23"/>
        <v>1</v>
      </c>
      <c r="S34">
        <f t="shared" si="24"/>
        <v>0</v>
      </c>
    </row>
    <row r="35" spans="1:20" x14ac:dyDescent="0.25">
      <c r="A35" s="21"/>
      <c r="B35" s="1">
        <v>17</v>
      </c>
      <c r="C35" s="1">
        <f t="shared" si="25"/>
        <v>4</v>
      </c>
      <c r="D35" s="1">
        <f t="shared" si="26"/>
        <v>0</v>
      </c>
      <c r="E35" s="1">
        <f t="shared" si="27"/>
        <v>-1</v>
      </c>
      <c r="F35" s="1">
        <v>0.2</v>
      </c>
      <c r="G35" s="14">
        <f t="shared" si="14"/>
        <v>-7510.1478485139014</v>
      </c>
      <c r="H35" s="14">
        <f t="shared" si="15"/>
        <v>-32691.501479282975</v>
      </c>
      <c r="I35" s="14">
        <f t="shared" si="16"/>
        <v>7679.5567846841041</v>
      </c>
      <c r="J35" s="14">
        <f t="shared" si="17"/>
        <v>-130766.0059171319</v>
      </c>
      <c r="K35" s="14">
        <f t="shared" si="18"/>
        <v>0</v>
      </c>
      <c r="L35" s="14">
        <f t="shared" si="19"/>
        <v>-138276.15376564581</v>
      </c>
      <c r="M35" s="14">
        <f t="shared" si="20"/>
        <v>77928.621533233672</v>
      </c>
      <c r="N35" s="14">
        <f t="shared" si="21"/>
        <v>7679.5567846841041</v>
      </c>
      <c r="O35" s="14">
        <f t="shared" si="22"/>
        <v>20144.88290461526</v>
      </c>
      <c r="P35" s="14"/>
      <c r="Q35" s="14">
        <f t="shared" si="28"/>
        <v>-1030575.2922668949</v>
      </c>
      <c r="R35">
        <f t="shared" si="23"/>
        <v>-1</v>
      </c>
      <c r="S35">
        <f t="shared" si="24"/>
        <v>0</v>
      </c>
    </row>
    <row r="36" spans="1:20" x14ac:dyDescent="0.25">
      <c r="A36" s="21"/>
      <c r="B36" s="1">
        <v>7</v>
      </c>
      <c r="C36" s="1">
        <f t="shared" si="25"/>
        <v>2</v>
      </c>
      <c r="D36" s="1">
        <f t="shared" si="26"/>
        <v>3</v>
      </c>
      <c r="E36" s="1">
        <f t="shared" si="27"/>
        <v>1</v>
      </c>
      <c r="F36" s="1">
        <v>0.2</v>
      </c>
      <c r="G36" s="14">
        <f t="shared" si="14"/>
        <v>20144.88290461526</v>
      </c>
      <c r="H36" s="14">
        <f t="shared" si="15"/>
        <v>77928.621533233672</v>
      </c>
      <c r="I36" s="14">
        <f t="shared" si="16"/>
        <v>7679.5567846841041</v>
      </c>
      <c r="J36" s="14">
        <f t="shared" si="17"/>
        <v>155857.24306646734</v>
      </c>
      <c r="K36" s="14">
        <f t="shared" si="18"/>
        <v>23038.670354052312</v>
      </c>
      <c r="L36" s="14">
        <f t="shared" si="19"/>
        <v>199040.7963251349</v>
      </c>
      <c r="M36" s="14">
        <f t="shared" si="20"/>
        <v>-1687.296996820296</v>
      </c>
      <c r="N36" s="14">
        <f t="shared" si="21"/>
        <v>-111744.32101039684</v>
      </c>
      <c r="O36" s="14">
        <f t="shared" si="22"/>
        <v>-19663.076360411724</v>
      </c>
      <c r="P36" s="14"/>
      <c r="Q36" s="14">
        <f t="shared" si="28"/>
        <v>1245974.3311689897</v>
      </c>
      <c r="R36">
        <f t="shared" si="23"/>
        <v>1</v>
      </c>
      <c r="S36">
        <f t="shared" si="24"/>
        <v>0</v>
      </c>
    </row>
    <row r="37" spans="1:20" x14ac:dyDescent="0.25">
      <c r="A37" s="21"/>
      <c r="B37" s="1">
        <v>16</v>
      </c>
      <c r="C37" s="1">
        <f t="shared" si="25"/>
        <v>3</v>
      </c>
      <c r="D37" s="1">
        <f t="shared" si="26"/>
        <v>3</v>
      </c>
      <c r="E37" s="1">
        <f t="shared" si="27"/>
        <v>-1</v>
      </c>
      <c r="F37" s="1">
        <v>0.2</v>
      </c>
      <c r="G37" s="14">
        <f t="shared" si="14"/>
        <v>-19663.076360411724</v>
      </c>
      <c r="H37" s="14">
        <f t="shared" si="15"/>
        <v>-1687.296996820296</v>
      </c>
      <c r="I37" s="14">
        <f t="shared" si="16"/>
        <v>-111744.32101039684</v>
      </c>
      <c r="J37" s="14">
        <f t="shared" si="17"/>
        <v>-5061.8909904608881</v>
      </c>
      <c r="K37" s="14">
        <f t="shared" si="18"/>
        <v>-335232.96303119056</v>
      </c>
      <c r="L37" s="14">
        <f t="shared" si="19"/>
        <v>-359957.93038206315</v>
      </c>
      <c r="M37" s="14">
        <f t="shared" si="20"/>
        <v>214286.86123241758</v>
      </c>
      <c r="N37" s="14">
        <f t="shared" si="21"/>
        <v>104229.83721884104</v>
      </c>
      <c r="O37" s="14">
        <f t="shared" si="22"/>
        <v>52328.309716000906</v>
      </c>
      <c r="P37" s="14"/>
      <c r="Q37" s="14">
        <f t="shared" si="28"/>
        <v>730687.18503554247</v>
      </c>
      <c r="R37">
        <f t="shared" si="23"/>
        <v>1</v>
      </c>
      <c r="S37">
        <f t="shared" si="24"/>
        <v>4</v>
      </c>
    </row>
    <row r="38" spans="1:20" x14ac:dyDescent="0.25">
      <c r="A38" s="21"/>
      <c r="B38" s="1">
        <v>8</v>
      </c>
      <c r="C38" s="1">
        <f t="shared" si="25"/>
        <v>3</v>
      </c>
      <c r="D38" s="1">
        <f t="shared" si="26"/>
        <v>2</v>
      </c>
      <c r="E38" s="1">
        <f t="shared" si="27"/>
        <v>1</v>
      </c>
      <c r="F38" s="1">
        <v>0.2</v>
      </c>
      <c r="G38" s="14">
        <f t="shared" si="14"/>
        <v>52328.309716000906</v>
      </c>
      <c r="H38" s="14">
        <f t="shared" si="15"/>
        <v>214286.86123241758</v>
      </c>
      <c r="I38" s="14">
        <f t="shared" si="16"/>
        <v>104229.83721884104</v>
      </c>
      <c r="J38" s="14">
        <f t="shared" si="17"/>
        <v>642860.58369725267</v>
      </c>
      <c r="K38" s="14">
        <f t="shared" si="18"/>
        <v>208459.67443768209</v>
      </c>
      <c r="L38" s="14">
        <f t="shared" si="19"/>
        <v>903648.56785093574</v>
      </c>
      <c r="M38" s="14">
        <f t="shared" si="20"/>
        <v>-327901.67947814387</v>
      </c>
      <c r="N38" s="14">
        <f t="shared" si="21"/>
        <v>-257229.18992153325</v>
      </c>
      <c r="O38" s="14">
        <f t="shared" si="22"/>
        <v>-128401.20385418624</v>
      </c>
      <c r="P38" s="14"/>
      <c r="Q38" s="14">
        <f t="shared" si="28"/>
        <v>315362.0746458791</v>
      </c>
      <c r="R38">
        <f t="shared" si="23"/>
        <v>1</v>
      </c>
      <c r="S38">
        <f t="shared" si="24"/>
        <v>0</v>
      </c>
    </row>
    <row r="39" spans="1:20" x14ac:dyDescent="0.25">
      <c r="A39" s="21"/>
      <c r="B39" s="1">
        <v>15</v>
      </c>
      <c r="C39" s="1">
        <f t="shared" si="25"/>
        <v>3</v>
      </c>
      <c r="D39" s="1">
        <f t="shared" si="26"/>
        <v>1</v>
      </c>
      <c r="E39" s="1">
        <f t="shared" si="27"/>
        <v>-1</v>
      </c>
      <c r="F39" s="1">
        <v>0.2</v>
      </c>
      <c r="G39" s="14">
        <f t="shared" si="14"/>
        <v>-128401.20385418624</v>
      </c>
      <c r="H39" s="14">
        <f t="shared" si="15"/>
        <v>-327901.67947814387</v>
      </c>
      <c r="I39" s="14">
        <f t="shared" si="16"/>
        <v>-257229.18992153325</v>
      </c>
      <c r="J39" s="14">
        <f t="shared" si="17"/>
        <v>-983705.03843443166</v>
      </c>
      <c r="K39" s="14">
        <f t="shared" si="18"/>
        <v>-257229.18992153325</v>
      </c>
      <c r="L39" s="14">
        <f t="shared" si="19"/>
        <v>-1369335.4322101511</v>
      </c>
      <c r="M39" s="14">
        <f t="shared" si="20"/>
        <v>493698.97984794684</v>
      </c>
      <c r="N39" s="14">
        <f t="shared" si="21"/>
        <v>16637.696520497004</v>
      </c>
      <c r="O39" s="14">
        <f t="shared" si="22"/>
        <v>145465.68258784403</v>
      </c>
      <c r="P39" s="14"/>
      <c r="Q39" s="14">
        <f t="shared" si="28"/>
        <v>-99963.035743784276</v>
      </c>
      <c r="R39">
        <f t="shared" si="23"/>
        <v>-1</v>
      </c>
      <c r="S39">
        <f t="shared" si="24"/>
        <v>0</v>
      </c>
    </row>
    <row r="40" spans="1:20" x14ac:dyDescent="0.25">
      <c r="A40" s="21"/>
      <c r="B40" s="1">
        <v>9</v>
      </c>
      <c r="C40" s="1">
        <f t="shared" si="25"/>
        <v>4</v>
      </c>
      <c r="D40" s="1">
        <f t="shared" si="26"/>
        <v>1</v>
      </c>
      <c r="E40" s="1">
        <f t="shared" si="27"/>
        <v>1</v>
      </c>
      <c r="F40" s="1">
        <v>0.2</v>
      </c>
      <c r="G40" s="14">
        <f t="shared" si="14"/>
        <v>145465.68258784403</v>
      </c>
      <c r="H40" s="14">
        <f t="shared" si="15"/>
        <v>493698.97984794684</v>
      </c>
      <c r="I40" s="14">
        <f t="shared" si="16"/>
        <v>16637.696520497004</v>
      </c>
      <c r="J40" s="14">
        <f t="shared" si="17"/>
        <v>1974795.9193917874</v>
      </c>
      <c r="K40" s="14">
        <f t="shared" si="18"/>
        <v>16637.696520497004</v>
      </c>
      <c r="L40" s="14">
        <f t="shared" si="19"/>
        <v>2136899.2985001286</v>
      </c>
      <c r="M40" s="14">
        <f t="shared" si="20"/>
        <v>-1215819.6589521561</v>
      </c>
      <c r="N40" s="14">
        <f t="shared" si="21"/>
        <v>-410741.96317952871</v>
      </c>
      <c r="O40" s="14">
        <f t="shared" si="22"/>
        <v>-281913.97711218172</v>
      </c>
      <c r="P40" s="14"/>
      <c r="Q40" s="14">
        <f t="shared" si="28"/>
        <v>-615250.18187723157</v>
      </c>
      <c r="R40">
        <f t="shared" si="23"/>
        <v>-1</v>
      </c>
      <c r="S40">
        <f t="shared" si="24"/>
        <v>4</v>
      </c>
    </row>
    <row r="41" spans="1:20" x14ac:dyDescent="0.25">
      <c r="A41" s="21"/>
      <c r="B41" s="1">
        <v>14</v>
      </c>
      <c r="C41" s="1">
        <f t="shared" si="25"/>
        <v>3</v>
      </c>
      <c r="D41" s="1">
        <f t="shared" si="26"/>
        <v>0</v>
      </c>
      <c r="E41" s="1">
        <f t="shared" si="27"/>
        <v>-1</v>
      </c>
      <c r="F41" s="1">
        <v>0.2</v>
      </c>
      <c r="G41" s="14">
        <f t="shared" si="14"/>
        <v>-281913.97711218172</v>
      </c>
      <c r="H41" s="14">
        <f t="shared" si="15"/>
        <v>-1215819.6589521561</v>
      </c>
      <c r="I41" s="14">
        <f t="shared" si="16"/>
        <v>-410741.96317952871</v>
      </c>
      <c r="J41" s="14">
        <f t="shared" si="17"/>
        <v>-3647458.9768564682</v>
      </c>
      <c r="K41" s="14">
        <f t="shared" si="18"/>
        <v>0</v>
      </c>
      <c r="L41" s="14">
        <f t="shared" si="19"/>
        <v>-3929372.9539686497</v>
      </c>
      <c r="M41" s="14">
        <f t="shared" si="20"/>
        <v>1141803.513429034</v>
      </c>
      <c r="N41" s="14">
        <f t="shared" si="21"/>
        <v>-410741.96317952871</v>
      </c>
      <c r="O41" s="14">
        <f t="shared" si="22"/>
        <v>503960.41368154832</v>
      </c>
      <c r="P41" s="14"/>
      <c r="Q41" s="14">
        <f t="shared" si="28"/>
        <v>-515288.14613344765</v>
      </c>
      <c r="R41">
        <f t="shared" si="23"/>
        <v>-1</v>
      </c>
      <c r="S41">
        <f t="shared" si="24"/>
        <v>0</v>
      </c>
    </row>
    <row r="42" spans="1:20" x14ac:dyDescent="0.25">
      <c r="A42" s="21"/>
      <c r="B42" s="1">
        <v>10</v>
      </c>
      <c r="C42" s="1">
        <f t="shared" si="25"/>
        <v>4</v>
      </c>
      <c r="D42" s="1">
        <f t="shared" si="26"/>
        <v>3</v>
      </c>
      <c r="E42" s="1">
        <f t="shared" si="27"/>
        <v>1</v>
      </c>
      <c r="F42" s="1">
        <v>0.2</v>
      </c>
      <c r="G42" s="14">
        <f t="shared" si="14"/>
        <v>503960.41368154832</v>
      </c>
      <c r="H42" s="14">
        <f t="shared" si="15"/>
        <v>1141803.513429034</v>
      </c>
      <c r="I42" s="14">
        <f t="shared" si="16"/>
        <v>-410741.96317952871</v>
      </c>
      <c r="J42" s="14">
        <f t="shared" si="17"/>
        <v>4567214.0537161361</v>
      </c>
      <c r="K42" s="14">
        <f t="shared" si="18"/>
        <v>-1232225.8895385861</v>
      </c>
      <c r="L42" s="14">
        <f t="shared" si="19"/>
        <v>3838948.5778590981</v>
      </c>
      <c r="M42" s="14">
        <f t="shared" si="20"/>
        <v>-1929354.5488582444</v>
      </c>
      <c r="N42" s="14">
        <f t="shared" si="21"/>
        <v>-2714110.5098949876</v>
      </c>
      <c r="O42" s="14">
        <f t="shared" si="22"/>
        <v>-263829.1018902713</v>
      </c>
      <c r="P42" s="14"/>
      <c r="Q42" s="14">
        <f t="shared" si="28"/>
        <v>215400.03890209517</v>
      </c>
      <c r="R42">
        <f t="shared" si="23"/>
        <v>1</v>
      </c>
      <c r="S42">
        <f t="shared" si="24"/>
        <v>0</v>
      </c>
    </row>
    <row r="43" spans="1:20" x14ac:dyDescent="0.25">
      <c r="A43" s="21"/>
      <c r="B43" s="1">
        <v>13</v>
      </c>
      <c r="C43" s="1">
        <f t="shared" si="25"/>
        <v>2</v>
      </c>
      <c r="D43" s="1">
        <f t="shared" si="26"/>
        <v>1</v>
      </c>
      <c r="E43" s="1">
        <f t="shared" si="27"/>
        <v>-1</v>
      </c>
      <c r="F43" s="1">
        <v>0.2</v>
      </c>
      <c r="G43" s="14">
        <f t="shared" si="14"/>
        <v>-263829.1018902713</v>
      </c>
      <c r="H43" s="14">
        <f t="shared" si="15"/>
        <v>-1929354.5488582444</v>
      </c>
      <c r="I43" s="14">
        <f t="shared" si="16"/>
        <v>-2714110.5098949876</v>
      </c>
      <c r="J43" s="14">
        <f t="shared" si="17"/>
        <v>-3858709.0977164889</v>
      </c>
      <c r="K43" s="14">
        <f t="shared" si="18"/>
        <v>-2714110.5098949876</v>
      </c>
      <c r="L43" s="14">
        <f t="shared" si="19"/>
        <v>-6836648.709501748</v>
      </c>
      <c r="M43" s="14">
        <f t="shared" si="20"/>
        <v>805304.53494245512</v>
      </c>
      <c r="N43" s="14">
        <f t="shared" si="21"/>
        <v>-1346780.9679946378</v>
      </c>
      <c r="O43" s="14">
        <f t="shared" si="22"/>
        <v>1103500.4400100785</v>
      </c>
      <c r="P43" s="14"/>
      <c r="Q43" s="14">
        <f t="shared" si="28"/>
        <v>415324.11038966302</v>
      </c>
      <c r="R43">
        <f t="shared" si="23"/>
        <v>1</v>
      </c>
      <c r="S43">
        <f t="shared" si="24"/>
        <v>4</v>
      </c>
    </row>
    <row r="44" spans="1:20" x14ac:dyDescent="0.25">
      <c r="A44" s="21"/>
      <c r="B44" s="1">
        <v>11</v>
      </c>
      <c r="C44" s="1">
        <f t="shared" si="25"/>
        <v>0</v>
      </c>
      <c r="D44" s="1">
        <f t="shared" si="26"/>
        <v>3</v>
      </c>
      <c r="E44" s="1">
        <f t="shared" si="27"/>
        <v>1</v>
      </c>
      <c r="F44" s="1">
        <v>0.2</v>
      </c>
      <c r="G44" s="14">
        <f t="shared" si="14"/>
        <v>1103500.4400100785</v>
      </c>
      <c r="H44" s="14">
        <f t="shared" si="15"/>
        <v>805304.53494245512</v>
      </c>
      <c r="I44" s="14">
        <f t="shared" si="16"/>
        <v>-1346780.9679946378</v>
      </c>
      <c r="J44" s="14">
        <f t="shared" si="17"/>
        <v>0</v>
      </c>
      <c r="K44" s="14">
        <f t="shared" si="18"/>
        <v>-4040342.9039839134</v>
      </c>
      <c r="L44" s="14">
        <f t="shared" si="19"/>
        <v>-2936842.4639738351</v>
      </c>
      <c r="M44" s="14">
        <f t="shared" si="20"/>
        <v>805304.53494245512</v>
      </c>
      <c r="N44" s="14">
        <f t="shared" si="21"/>
        <v>415325.11038966337</v>
      </c>
      <c r="O44" s="14">
        <f t="shared" si="22"/>
        <v>1690869.1328048455</v>
      </c>
      <c r="P44" s="14"/>
      <c r="Q44" s="14">
        <f t="shared" si="28"/>
        <v>2276548.6234358842</v>
      </c>
      <c r="R44">
        <f t="shared" si="23"/>
        <v>1</v>
      </c>
      <c r="S44">
        <f t="shared" si="24"/>
        <v>0</v>
      </c>
      <c r="T44" s="10" t="s">
        <v>19</v>
      </c>
    </row>
    <row r="45" spans="1:20" ht="15.75" thickBot="1" x14ac:dyDescent="0.3">
      <c r="A45" s="22"/>
      <c r="B45" s="5">
        <v>12</v>
      </c>
      <c r="C45" s="5">
        <f t="shared" si="25"/>
        <v>2</v>
      </c>
      <c r="D45" s="5">
        <f t="shared" si="26"/>
        <v>0</v>
      </c>
      <c r="E45" s="5">
        <f t="shared" si="27"/>
        <v>-1</v>
      </c>
      <c r="F45" s="5">
        <v>0.2</v>
      </c>
      <c r="G45" s="15">
        <f t="shared" si="14"/>
        <v>1690869.1328048455</v>
      </c>
      <c r="H45" s="15">
        <f t="shared" si="15"/>
        <v>805304.53494245512</v>
      </c>
      <c r="I45" s="15">
        <f t="shared" si="16"/>
        <v>415325.11038966337</v>
      </c>
      <c r="J45" s="15">
        <f t="shared" si="17"/>
        <v>1610609.0698849102</v>
      </c>
      <c r="K45" s="15">
        <f t="shared" si="18"/>
        <v>0</v>
      </c>
      <c r="L45" s="15">
        <f t="shared" si="19"/>
        <v>3301478.2026897557</v>
      </c>
      <c r="M45" s="15">
        <f t="shared" si="20"/>
        <v>-515287.1461334473</v>
      </c>
      <c r="N45" s="15">
        <f t="shared" si="21"/>
        <v>415325.11038966337</v>
      </c>
      <c r="O45" s="15">
        <f t="shared" si="22"/>
        <v>1030573.2922668942</v>
      </c>
      <c r="P45" s="14"/>
      <c r="Q45" s="14">
        <f t="shared" si="28"/>
        <v>-1.000000000349246</v>
      </c>
      <c r="R45">
        <f t="shared" si="23"/>
        <v>-1</v>
      </c>
      <c r="S45">
        <f t="shared" si="24"/>
        <v>0</v>
      </c>
      <c r="T45" s="10">
        <f>SUM(S24:S45)/2</f>
        <v>6</v>
      </c>
    </row>
    <row r="46" spans="1:20" x14ac:dyDescent="0.25">
      <c r="A46" s="20" t="s">
        <v>18</v>
      </c>
      <c r="B46" s="3">
        <v>1</v>
      </c>
      <c r="C46" s="3">
        <f>VLOOKUP($B46,$B$2:$E$23,2,FALSE)</f>
        <v>0</v>
      </c>
      <c r="D46" s="3">
        <f>VLOOKUP($B46,$B$2:$E$23,3,FALSE)</f>
        <v>1</v>
      </c>
      <c r="E46" s="3">
        <f>VLOOKUP($B46,$B$2:$E$23,4,FALSE)</f>
        <v>1</v>
      </c>
      <c r="F46" s="3">
        <v>0.2</v>
      </c>
      <c r="G46" s="13">
        <f t="shared" si="14"/>
        <v>1030573.2922668942</v>
      </c>
      <c r="H46" s="13">
        <f t="shared" si="15"/>
        <v>-515287.1461334473</v>
      </c>
      <c r="I46" s="13">
        <f t="shared" si="16"/>
        <v>415325.11038966337</v>
      </c>
      <c r="J46" s="13">
        <f t="shared" si="17"/>
        <v>0</v>
      </c>
      <c r="K46" s="13">
        <f t="shared" si="18"/>
        <v>415325.11038966337</v>
      </c>
      <c r="L46" s="13">
        <f t="shared" si="19"/>
        <v>1445898.4026565575</v>
      </c>
      <c r="M46" s="13">
        <f t="shared" si="20"/>
        <v>-515287.1461334473</v>
      </c>
      <c r="N46" s="13">
        <f t="shared" si="21"/>
        <v>126145.62985835184</v>
      </c>
      <c r="O46" s="13">
        <f t="shared" si="22"/>
        <v>741393.81173558277</v>
      </c>
      <c r="P46" s="14"/>
      <c r="Q46" s="14">
        <f>$M$67*C46+$N$67*D46+$O$67</f>
        <v>-332988983.17385739</v>
      </c>
      <c r="R46">
        <f t="shared" ref="R46:R67" si="29">IF(Q46&gt;=0,1,-1)</f>
        <v>-1</v>
      </c>
      <c r="S46">
        <f t="shared" ref="S46:S67" si="30">(E46-R46)^2</f>
        <v>4</v>
      </c>
    </row>
    <row r="47" spans="1:20" x14ac:dyDescent="0.25">
      <c r="A47" s="21"/>
      <c r="B47" s="1">
        <v>17</v>
      </c>
      <c r="C47" s="1">
        <f t="shared" ref="C47:C67" si="31">VLOOKUP($B47,$B$2:$E$23,2,FALSE)</f>
        <v>4</v>
      </c>
      <c r="D47" s="1">
        <f t="shared" ref="D47:D67" si="32">VLOOKUP($B47,$B$2:$E$23,3,FALSE)</f>
        <v>0</v>
      </c>
      <c r="E47" s="1">
        <f t="shared" ref="E47:E67" si="33">VLOOKUP($B47,$B$2:$E$23,4,FALSE)</f>
        <v>-1</v>
      </c>
      <c r="F47" s="1">
        <v>0.2</v>
      </c>
      <c r="G47" s="14">
        <f t="shared" si="14"/>
        <v>741393.81173558277</v>
      </c>
      <c r="H47" s="14">
        <f t="shared" si="15"/>
        <v>-515287.1461334473</v>
      </c>
      <c r="I47" s="14">
        <f t="shared" si="16"/>
        <v>126145.62985835184</v>
      </c>
      <c r="J47" s="14">
        <f t="shared" si="17"/>
        <v>-2061148.5845337892</v>
      </c>
      <c r="K47" s="14">
        <f t="shared" si="18"/>
        <v>0</v>
      </c>
      <c r="L47" s="14">
        <f t="shared" si="19"/>
        <v>-1319754.7727982064</v>
      </c>
      <c r="M47" s="14">
        <f t="shared" si="20"/>
        <v>540515.87210511789</v>
      </c>
      <c r="N47" s="14">
        <f t="shared" si="21"/>
        <v>126145.62985835184</v>
      </c>
      <c r="O47" s="14">
        <f t="shared" si="22"/>
        <v>1005344.566295224</v>
      </c>
      <c r="P47" s="14"/>
      <c r="Q47" s="14">
        <f t="shared" ref="Q47:Q67" si="34">$M$67*C47+$N$67*D47+$O$67</f>
        <v>329765492.68013602</v>
      </c>
      <c r="R47">
        <f t="shared" si="29"/>
        <v>1</v>
      </c>
      <c r="S47">
        <f t="shared" si="30"/>
        <v>4</v>
      </c>
    </row>
    <row r="48" spans="1:20" x14ac:dyDescent="0.25">
      <c r="A48" s="21"/>
      <c r="B48" s="1">
        <v>22</v>
      </c>
      <c r="C48" s="1">
        <f t="shared" si="31"/>
        <v>5</v>
      </c>
      <c r="D48" s="1">
        <f t="shared" si="32"/>
        <v>3</v>
      </c>
      <c r="E48" s="1">
        <f t="shared" si="33"/>
        <v>-1</v>
      </c>
      <c r="F48" s="1">
        <v>0.2</v>
      </c>
      <c r="G48" s="14">
        <f t="shared" si="14"/>
        <v>1005344.566295224</v>
      </c>
      <c r="H48" s="14">
        <f t="shared" si="15"/>
        <v>540515.87210511789</v>
      </c>
      <c r="I48" s="14">
        <f t="shared" si="16"/>
        <v>126145.62985835184</v>
      </c>
      <c r="J48" s="14">
        <f t="shared" si="17"/>
        <v>2702579.3605255894</v>
      </c>
      <c r="K48" s="14">
        <f t="shared" si="18"/>
        <v>378436.88957505551</v>
      </c>
      <c r="L48" s="14">
        <f t="shared" si="19"/>
        <v>4086360.8163958685</v>
      </c>
      <c r="M48" s="14">
        <f t="shared" si="20"/>
        <v>-3545845.9442907507</v>
      </c>
      <c r="N48" s="14">
        <f t="shared" si="21"/>
        <v>-2325671.4599791695</v>
      </c>
      <c r="O48" s="14">
        <f t="shared" si="22"/>
        <v>188072.20301605028</v>
      </c>
      <c r="P48" s="14"/>
      <c r="Q48" s="14">
        <f t="shared" si="34"/>
        <v>484977774.03903955</v>
      </c>
      <c r="R48">
        <f t="shared" si="29"/>
        <v>1</v>
      </c>
      <c r="S48">
        <f t="shared" si="30"/>
        <v>4</v>
      </c>
    </row>
    <row r="49" spans="1:19" x14ac:dyDescent="0.25">
      <c r="A49" s="21"/>
      <c r="B49" s="1">
        <v>7</v>
      </c>
      <c r="C49" s="1">
        <f t="shared" si="31"/>
        <v>2</v>
      </c>
      <c r="D49" s="1">
        <f t="shared" si="32"/>
        <v>3</v>
      </c>
      <c r="E49" s="1">
        <f t="shared" si="33"/>
        <v>1</v>
      </c>
      <c r="F49" s="1">
        <v>0.2</v>
      </c>
      <c r="G49" s="14">
        <f t="shared" si="14"/>
        <v>188072.20301605028</v>
      </c>
      <c r="H49" s="14">
        <f t="shared" si="15"/>
        <v>-3545845.9442907507</v>
      </c>
      <c r="I49" s="14">
        <f t="shared" si="16"/>
        <v>-2325671.4599791695</v>
      </c>
      <c r="J49" s="14">
        <f t="shared" si="17"/>
        <v>-7091691.8885815013</v>
      </c>
      <c r="K49" s="14">
        <f t="shared" si="18"/>
        <v>-6977014.3799375091</v>
      </c>
      <c r="L49" s="14">
        <f t="shared" si="19"/>
        <v>-13880634.06550296</v>
      </c>
      <c r="M49" s="14">
        <f t="shared" si="20"/>
        <v>2006408.0819104342</v>
      </c>
      <c r="N49" s="14">
        <f t="shared" si="21"/>
        <v>6002709.5793226082</v>
      </c>
      <c r="O49" s="14">
        <f t="shared" si="22"/>
        <v>2964199.2161166426</v>
      </c>
      <c r="P49" s="14"/>
      <c r="Q49" s="14">
        <f t="shared" si="34"/>
        <v>-9670466.4811643958</v>
      </c>
      <c r="R49">
        <f t="shared" si="29"/>
        <v>-1</v>
      </c>
      <c r="S49">
        <f t="shared" si="30"/>
        <v>4</v>
      </c>
    </row>
    <row r="50" spans="1:19" x14ac:dyDescent="0.25">
      <c r="A50" s="21"/>
      <c r="B50" s="1">
        <v>2</v>
      </c>
      <c r="C50" s="1">
        <f t="shared" si="31"/>
        <v>0</v>
      </c>
      <c r="D50" s="1">
        <f t="shared" si="32"/>
        <v>2</v>
      </c>
      <c r="E50" s="1">
        <f t="shared" si="33"/>
        <v>1</v>
      </c>
      <c r="F50" s="1">
        <v>0.2</v>
      </c>
      <c r="G50" s="14">
        <f t="shared" si="14"/>
        <v>2964199.2161166426</v>
      </c>
      <c r="H50" s="14">
        <f t="shared" si="15"/>
        <v>2006408.0819104342</v>
      </c>
      <c r="I50" s="14">
        <f t="shared" si="16"/>
        <v>6002709.5793226082</v>
      </c>
      <c r="J50" s="14">
        <f t="shared" si="17"/>
        <v>0</v>
      </c>
      <c r="K50" s="14">
        <f t="shared" si="18"/>
        <v>12005419.158645216</v>
      </c>
      <c r="L50" s="14">
        <f t="shared" si="19"/>
        <v>14969618.374761859</v>
      </c>
      <c r="M50" s="14">
        <f t="shared" si="20"/>
        <v>2006408.0819104342</v>
      </c>
      <c r="N50" s="14">
        <f t="shared" si="21"/>
        <v>14862.629417864606</v>
      </c>
      <c r="O50" s="14">
        <f t="shared" si="22"/>
        <v>-29724.258835729212</v>
      </c>
      <c r="P50" s="14"/>
      <c r="Q50" s="14">
        <f t="shared" si="34"/>
        <v>-336212471.66757888</v>
      </c>
      <c r="R50">
        <f t="shared" si="29"/>
        <v>-1</v>
      </c>
      <c r="S50">
        <f t="shared" si="30"/>
        <v>4</v>
      </c>
    </row>
    <row r="51" spans="1:19" x14ac:dyDescent="0.25">
      <c r="A51" s="21"/>
      <c r="B51" s="1">
        <v>16</v>
      </c>
      <c r="C51" s="1">
        <f t="shared" si="31"/>
        <v>3</v>
      </c>
      <c r="D51" s="1">
        <f t="shared" si="32"/>
        <v>3</v>
      </c>
      <c r="E51" s="1">
        <f t="shared" si="33"/>
        <v>-1</v>
      </c>
      <c r="F51" s="1">
        <v>0.2</v>
      </c>
      <c r="G51" s="14">
        <f t="shared" si="14"/>
        <v>-29724.258835729212</v>
      </c>
      <c r="H51" s="14">
        <f t="shared" si="15"/>
        <v>2006408.0819104342</v>
      </c>
      <c r="I51" s="14">
        <f t="shared" si="16"/>
        <v>14862.629417864606</v>
      </c>
      <c r="J51" s="14">
        <f t="shared" si="17"/>
        <v>6019224.2457313025</v>
      </c>
      <c r="K51" s="14">
        <f t="shared" si="18"/>
        <v>44587.888253593817</v>
      </c>
      <c r="L51" s="14">
        <f t="shared" si="19"/>
        <v>6034087.8751491671</v>
      </c>
      <c r="M51" s="14">
        <f t="shared" si="20"/>
        <v>-1614045.2431790661</v>
      </c>
      <c r="N51" s="14">
        <f t="shared" si="21"/>
        <v>-3605590.6956716357</v>
      </c>
      <c r="O51" s="14">
        <f t="shared" si="22"/>
        <v>-1236542.0338655626</v>
      </c>
      <c r="P51" s="14"/>
      <c r="Q51" s="14">
        <f t="shared" si="34"/>
        <v>155212280.35890359</v>
      </c>
      <c r="R51">
        <f t="shared" si="29"/>
        <v>1</v>
      </c>
      <c r="S51">
        <f t="shared" si="30"/>
        <v>4</v>
      </c>
    </row>
    <row r="52" spans="1:19" x14ac:dyDescent="0.25">
      <c r="A52" s="21"/>
      <c r="B52" s="1">
        <v>21</v>
      </c>
      <c r="C52" s="1">
        <f t="shared" si="31"/>
        <v>5</v>
      </c>
      <c r="D52" s="1">
        <f t="shared" si="32"/>
        <v>2</v>
      </c>
      <c r="E52" s="1">
        <f t="shared" si="33"/>
        <v>-1</v>
      </c>
      <c r="F52" s="1">
        <v>0.2</v>
      </c>
      <c r="G52" s="14">
        <f t="shared" si="14"/>
        <v>-1236542.0338655626</v>
      </c>
      <c r="H52" s="14">
        <f t="shared" si="15"/>
        <v>-1614045.2431790661</v>
      </c>
      <c r="I52" s="14">
        <f t="shared" si="16"/>
        <v>-3605590.6956716357</v>
      </c>
      <c r="J52" s="14">
        <f t="shared" si="17"/>
        <v>-8070226.2158953305</v>
      </c>
      <c r="K52" s="14">
        <f t="shared" si="18"/>
        <v>-7211181.3913432714</v>
      </c>
      <c r="L52" s="14">
        <f t="shared" si="19"/>
        <v>-16517949.641104165</v>
      </c>
      <c r="M52" s="14">
        <f t="shared" si="20"/>
        <v>14903903.397925101</v>
      </c>
      <c r="N52" s="14">
        <f t="shared" si="21"/>
        <v>3001588.7607700313</v>
      </c>
      <c r="O52" s="14">
        <f t="shared" si="22"/>
        <v>2067047.6943552708</v>
      </c>
      <c r="P52" s="14"/>
      <c r="Q52" s="14">
        <f t="shared" si="34"/>
        <v>488201262.53276104</v>
      </c>
      <c r="R52">
        <f t="shared" si="29"/>
        <v>1</v>
      </c>
      <c r="S52">
        <f t="shared" si="30"/>
        <v>4</v>
      </c>
    </row>
    <row r="53" spans="1:19" x14ac:dyDescent="0.25">
      <c r="A53" s="21"/>
      <c r="B53" s="1">
        <v>8</v>
      </c>
      <c r="C53" s="1">
        <f t="shared" si="31"/>
        <v>3</v>
      </c>
      <c r="D53" s="1">
        <f t="shared" si="32"/>
        <v>2</v>
      </c>
      <c r="E53" s="1">
        <f t="shared" si="33"/>
        <v>1</v>
      </c>
      <c r="F53" s="1">
        <v>0.2</v>
      </c>
      <c r="G53" s="14">
        <f t="shared" si="14"/>
        <v>2067047.6943552708</v>
      </c>
      <c r="H53" s="14">
        <f t="shared" si="15"/>
        <v>14903903.397925101</v>
      </c>
      <c r="I53" s="14">
        <f t="shared" si="16"/>
        <v>3001588.7607700313</v>
      </c>
      <c r="J53" s="14">
        <f t="shared" si="17"/>
        <v>44711710.193775304</v>
      </c>
      <c r="K53" s="14">
        <f t="shared" si="18"/>
        <v>6003177.5215400625</v>
      </c>
      <c r="L53" s="14">
        <f t="shared" si="19"/>
        <v>52781935.409670636</v>
      </c>
      <c r="M53" s="14">
        <f t="shared" si="20"/>
        <v>-16765257.247877285</v>
      </c>
      <c r="N53" s="14">
        <f t="shared" si="21"/>
        <v>-18111185.003098227</v>
      </c>
      <c r="O53" s="14">
        <f t="shared" si="22"/>
        <v>-8489339.1875788569</v>
      </c>
      <c r="P53" s="14"/>
      <c r="Q53" s="14">
        <f t="shared" si="34"/>
        <v>158435768.85262507</v>
      </c>
      <c r="R53">
        <f t="shared" si="29"/>
        <v>1</v>
      </c>
      <c r="S53">
        <f t="shared" si="30"/>
        <v>0</v>
      </c>
    </row>
    <row r="54" spans="1:19" x14ac:dyDescent="0.25">
      <c r="A54" s="21"/>
      <c r="B54" s="1">
        <v>3</v>
      </c>
      <c r="C54" s="1">
        <f t="shared" si="31"/>
        <v>1</v>
      </c>
      <c r="D54" s="1">
        <f t="shared" si="32"/>
        <v>1</v>
      </c>
      <c r="E54" s="1">
        <f t="shared" si="33"/>
        <v>1</v>
      </c>
      <c r="F54" s="1">
        <v>0.2</v>
      </c>
      <c r="G54" s="14">
        <f t="shared" si="14"/>
        <v>-8489339.1875788569</v>
      </c>
      <c r="H54" s="14">
        <f t="shared" si="15"/>
        <v>-16765257.247877285</v>
      </c>
      <c r="I54" s="14">
        <f t="shared" si="16"/>
        <v>-18111185.003098227</v>
      </c>
      <c r="J54" s="14">
        <f t="shared" si="17"/>
        <v>-16765257.247877285</v>
      </c>
      <c r="K54" s="14">
        <f t="shared" si="18"/>
        <v>-18111185.003098227</v>
      </c>
      <c r="L54" s="14">
        <f t="shared" si="19"/>
        <v>-43365781.438554369</v>
      </c>
      <c r="M54" s="14">
        <f t="shared" si="20"/>
        <v>-8092100.7601664104</v>
      </c>
      <c r="N54" s="14">
        <f t="shared" si="21"/>
        <v>-9438028.5153873526</v>
      </c>
      <c r="O54" s="14">
        <f t="shared" si="22"/>
        <v>183817.30013201758</v>
      </c>
      <c r="P54" s="14"/>
      <c r="Q54" s="14">
        <f t="shared" si="34"/>
        <v>-168106236.33378941</v>
      </c>
      <c r="R54">
        <f t="shared" si="29"/>
        <v>-1</v>
      </c>
      <c r="S54">
        <f t="shared" si="30"/>
        <v>4</v>
      </c>
    </row>
    <row r="55" spans="1:19" x14ac:dyDescent="0.25">
      <c r="A55" s="21"/>
      <c r="B55" s="1">
        <v>15</v>
      </c>
      <c r="C55" s="1">
        <f t="shared" si="31"/>
        <v>3</v>
      </c>
      <c r="D55" s="1">
        <f t="shared" si="32"/>
        <v>1</v>
      </c>
      <c r="E55" s="1">
        <f t="shared" si="33"/>
        <v>-1</v>
      </c>
      <c r="F55" s="1">
        <v>0.2</v>
      </c>
      <c r="G55" s="14">
        <f t="shared" si="14"/>
        <v>183817.30013201758</v>
      </c>
      <c r="H55" s="14">
        <f t="shared" si="15"/>
        <v>-8092100.7601664104</v>
      </c>
      <c r="I55" s="14">
        <f t="shared" si="16"/>
        <v>-9438028.5153873526</v>
      </c>
      <c r="J55" s="14">
        <f t="shared" si="17"/>
        <v>-24276302.280499231</v>
      </c>
      <c r="K55" s="14">
        <f t="shared" si="18"/>
        <v>-9438028.5153873526</v>
      </c>
      <c r="L55" s="14">
        <f t="shared" si="19"/>
        <v>-33530513.495754566</v>
      </c>
      <c r="M55" s="14">
        <f t="shared" si="20"/>
        <v>12026206.737286329</v>
      </c>
      <c r="N55" s="14">
        <f t="shared" si="21"/>
        <v>-2731926.0162364393</v>
      </c>
      <c r="O55" s="14">
        <f t="shared" si="22"/>
        <v>6889919.7992829308</v>
      </c>
      <c r="P55" s="14"/>
      <c r="Q55" s="14">
        <f t="shared" si="34"/>
        <v>161659257.34634656</v>
      </c>
      <c r="R55">
        <f t="shared" si="29"/>
        <v>1</v>
      </c>
      <c r="S55">
        <f t="shared" si="30"/>
        <v>4</v>
      </c>
    </row>
    <row r="56" spans="1:19" x14ac:dyDescent="0.25">
      <c r="A56" s="21"/>
      <c r="B56" s="1">
        <v>20</v>
      </c>
      <c r="C56" s="1">
        <f t="shared" si="31"/>
        <v>5</v>
      </c>
      <c r="D56" s="1">
        <f t="shared" si="32"/>
        <v>1</v>
      </c>
      <c r="E56" s="1">
        <f t="shared" si="33"/>
        <v>-1</v>
      </c>
      <c r="F56" s="1">
        <v>0.2</v>
      </c>
      <c r="G56" s="14">
        <f t="shared" si="14"/>
        <v>6889919.7992829308</v>
      </c>
      <c r="H56" s="14">
        <f t="shared" si="15"/>
        <v>12026206.737286329</v>
      </c>
      <c r="I56" s="14">
        <f t="shared" si="16"/>
        <v>-2731926.0162364393</v>
      </c>
      <c r="J56" s="14">
        <f t="shared" si="17"/>
        <v>60131033.686431646</v>
      </c>
      <c r="K56" s="14">
        <f t="shared" si="18"/>
        <v>-2731926.0162364393</v>
      </c>
      <c r="L56" s="14">
        <f t="shared" si="19"/>
        <v>64289027.469478138</v>
      </c>
      <c r="M56" s="14">
        <f t="shared" si="20"/>
        <v>-52262821.732191816</v>
      </c>
      <c r="N56" s="14">
        <f t="shared" si="21"/>
        <v>-15589731.710132068</v>
      </c>
      <c r="O56" s="14">
        <f t="shared" si="22"/>
        <v>-5967885.8946126979</v>
      </c>
      <c r="P56" s="14"/>
      <c r="Q56" s="14">
        <f t="shared" si="34"/>
        <v>491424751.02648252</v>
      </c>
      <c r="R56">
        <f t="shared" si="29"/>
        <v>1</v>
      </c>
      <c r="S56">
        <f t="shared" si="30"/>
        <v>4</v>
      </c>
    </row>
    <row r="57" spans="1:19" x14ac:dyDescent="0.25">
      <c r="A57" s="21"/>
      <c r="B57" s="1">
        <v>9</v>
      </c>
      <c r="C57" s="1">
        <f t="shared" si="31"/>
        <v>4</v>
      </c>
      <c r="D57" s="1">
        <f t="shared" si="32"/>
        <v>1</v>
      </c>
      <c r="E57" s="1">
        <f t="shared" si="33"/>
        <v>1</v>
      </c>
      <c r="F57" s="1">
        <v>0.2</v>
      </c>
      <c r="G57" s="14">
        <f t="shared" si="14"/>
        <v>-5967885.8946126979</v>
      </c>
      <c r="H57" s="14">
        <f t="shared" si="15"/>
        <v>-52262821.732191816</v>
      </c>
      <c r="I57" s="14">
        <f t="shared" si="16"/>
        <v>-15589731.710132068</v>
      </c>
      <c r="J57" s="14">
        <f t="shared" si="17"/>
        <v>-209051286.92876726</v>
      </c>
      <c r="K57" s="14">
        <f t="shared" si="18"/>
        <v>-15589731.710132068</v>
      </c>
      <c r="L57" s="14">
        <f t="shared" si="19"/>
        <v>-230608904.53351203</v>
      </c>
      <c r="M57" s="14">
        <f t="shared" si="20"/>
        <v>132224302.69461782</v>
      </c>
      <c r="N57" s="14">
        <f t="shared" si="21"/>
        <v>30532049.39657034</v>
      </c>
      <c r="O57" s="14">
        <f t="shared" si="22"/>
        <v>40153895.21208971</v>
      </c>
      <c r="P57" s="14"/>
      <c r="Q57" s="14">
        <f t="shared" si="34"/>
        <v>326542004.18641454</v>
      </c>
      <c r="R57">
        <f t="shared" si="29"/>
        <v>1</v>
      </c>
      <c r="S57">
        <f t="shared" si="30"/>
        <v>0</v>
      </c>
    </row>
    <row r="58" spans="1:19" x14ac:dyDescent="0.25">
      <c r="A58" s="21"/>
      <c r="B58" s="1">
        <v>4</v>
      </c>
      <c r="C58" s="1">
        <f t="shared" si="31"/>
        <v>1</v>
      </c>
      <c r="D58" s="1">
        <f t="shared" si="32"/>
        <v>2</v>
      </c>
      <c r="E58" s="1">
        <f t="shared" si="33"/>
        <v>1</v>
      </c>
      <c r="F58" s="1">
        <v>0.2</v>
      </c>
      <c r="G58" s="14">
        <f t="shared" si="14"/>
        <v>40153895.21208971</v>
      </c>
      <c r="H58" s="14">
        <f t="shared" si="15"/>
        <v>132224302.69461782</v>
      </c>
      <c r="I58" s="14">
        <f t="shared" si="16"/>
        <v>30532049.39657034</v>
      </c>
      <c r="J58" s="14">
        <f t="shared" si="17"/>
        <v>132224302.69461782</v>
      </c>
      <c r="K58" s="14">
        <f t="shared" si="18"/>
        <v>61064098.79314068</v>
      </c>
      <c r="L58" s="14">
        <f t="shared" si="19"/>
        <v>233442296.69984823</v>
      </c>
      <c r="M58" s="14">
        <f t="shared" si="20"/>
        <v>85535843.554648176</v>
      </c>
      <c r="N58" s="14">
        <f t="shared" si="21"/>
        <v>-62844868.883368954</v>
      </c>
      <c r="O58" s="14">
        <f t="shared" si="22"/>
        <v>-6534563.927879937</v>
      </c>
      <c r="P58" s="14"/>
      <c r="Q58" s="14">
        <f t="shared" si="34"/>
        <v>-171329724.82751089</v>
      </c>
      <c r="R58">
        <f t="shared" si="29"/>
        <v>-1</v>
      </c>
      <c r="S58">
        <f t="shared" si="30"/>
        <v>4</v>
      </c>
    </row>
    <row r="59" spans="1:19" x14ac:dyDescent="0.25">
      <c r="A59" s="21"/>
      <c r="B59" s="1">
        <v>14</v>
      </c>
      <c r="C59" s="1">
        <f t="shared" si="31"/>
        <v>3</v>
      </c>
      <c r="D59" s="1">
        <f t="shared" si="32"/>
        <v>0</v>
      </c>
      <c r="E59" s="1">
        <f t="shared" si="33"/>
        <v>-1</v>
      </c>
      <c r="F59" s="1">
        <v>0.2</v>
      </c>
      <c r="G59" s="14">
        <f t="shared" si="14"/>
        <v>-6534563.927879937</v>
      </c>
      <c r="H59" s="14">
        <f t="shared" si="15"/>
        <v>85535843.554648176</v>
      </c>
      <c r="I59" s="14">
        <f t="shared" si="16"/>
        <v>-62844868.883368954</v>
      </c>
      <c r="J59" s="14">
        <f t="shared" si="17"/>
        <v>256607530.66394454</v>
      </c>
      <c r="K59" s="14">
        <f t="shared" si="18"/>
        <v>0</v>
      </c>
      <c r="L59" s="14">
        <f t="shared" si="19"/>
        <v>250072966.73606461</v>
      </c>
      <c r="M59" s="14">
        <f t="shared" si="20"/>
        <v>-64507937.08699061</v>
      </c>
      <c r="N59" s="14">
        <f t="shared" si="21"/>
        <v>-62844868.883368954</v>
      </c>
      <c r="O59" s="14">
        <f t="shared" si="22"/>
        <v>-56549157.475092866</v>
      </c>
      <c r="P59" s="14"/>
      <c r="Q59" s="14">
        <f t="shared" si="34"/>
        <v>164882745.84006804</v>
      </c>
      <c r="R59">
        <f t="shared" si="29"/>
        <v>1</v>
      </c>
      <c r="S59">
        <f t="shared" si="30"/>
        <v>4</v>
      </c>
    </row>
    <row r="60" spans="1:19" x14ac:dyDescent="0.25">
      <c r="A60" s="21"/>
      <c r="B60" s="1">
        <v>19</v>
      </c>
      <c r="C60" s="1">
        <f t="shared" si="31"/>
        <v>5</v>
      </c>
      <c r="D60" s="1">
        <f t="shared" si="32"/>
        <v>0</v>
      </c>
      <c r="E60" s="1">
        <f t="shared" si="33"/>
        <v>-1</v>
      </c>
      <c r="F60" s="1">
        <v>0.2</v>
      </c>
      <c r="G60" s="14">
        <f t="shared" si="14"/>
        <v>-56549157.475092866</v>
      </c>
      <c r="H60" s="14">
        <f t="shared" si="15"/>
        <v>-64507937.08699061</v>
      </c>
      <c r="I60" s="14">
        <f t="shared" si="16"/>
        <v>-62844868.883368954</v>
      </c>
      <c r="J60" s="14">
        <f t="shared" si="17"/>
        <v>-322539685.43495303</v>
      </c>
      <c r="K60" s="14">
        <f t="shared" si="18"/>
        <v>0</v>
      </c>
      <c r="L60" s="14">
        <f t="shared" si="19"/>
        <v>-379088842.91004592</v>
      </c>
      <c r="M60" s="14">
        <f t="shared" si="20"/>
        <v>314580904.82305539</v>
      </c>
      <c r="N60" s="14">
        <f t="shared" si="21"/>
        <v>-62844868.883368954</v>
      </c>
      <c r="O60" s="14">
        <f t="shared" si="22"/>
        <v>19268610.906916328</v>
      </c>
      <c r="P60" s="14"/>
      <c r="Q60" s="14">
        <f t="shared" si="34"/>
        <v>494648239.52020401</v>
      </c>
      <c r="R60">
        <f t="shared" si="29"/>
        <v>1</v>
      </c>
      <c r="S60">
        <f t="shared" si="30"/>
        <v>4</v>
      </c>
    </row>
    <row r="61" spans="1:19" x14ac:dyDescent="0.25">
      <c r="A61" s="21"/>
      <c r="B61" s="1">
        <v>10</v>
      </c>
      <c r="C61" s="1">
        <f t="shared" si="31"/>
        <v>4</v>
      </c>
      <c r="D61" s="1">
        <f t="shared" si="32"/>
        <v>3</v>
      </c>
      <c r="E61" s="1">
        <f t="shared" si="33"/>
        <v>1</v>
      </c>
      <c r="F61" s="1">
        <v>0.2</v>
      </c>
      <c r="G61" s="14">
        <f t="shared" si="14"/>
        <v>19268610.906916328</v>
      </c>
      <c r="H61" s="14">
        <f t="shared" si="15"/>
        <v>314580904.82305539</v>
      </c>
      <c r="I61" s="14">
        <f t="shared" si="16"/>
        <v>-62844868.883368954</v>
      </c>
      <c r="J61" s="14">
        <f t="shared" si="17"/>
        <v>1258323619.2922215</v>
      </c>
      <c r="K61" s="14">
        <f t="shared" si="18"/>
        <v>-188534606.65010685</v>
      </c>
      <c r="L61" s="14">
        <f t="shared" si="19"/>
        <v>1089057623.549031</v>
      </c>
      <c r="M61" s="14">
        <f t="shared" si="20"/>
        <v>-556665193.21616948</v>
      </c>
      <c r="N61" s="14">
        <f t="shared" si="21"/>
        <v>-716279442.41278768</v>
      </c>
      <c r="O61" s="14">
        <f t="shared" si="22"/>
        <v>-198542913.6028899</v>
      </c>
      <c r="P61" s="14"/>
      <c r="Q61" s="14">
        <f t="shared" si="34"/>
        <v>320095027.19897157</v>
      </c>
      <c r="R61">
        <f t="shared" si="29"/>
        <v>1</v>
      </c>
      <c r="S61">
        <f t="shared" si="30"/>
        <v>0</v>
      </c>
    </row>
    <row r="62" spans="1:19" x14ac:dyDescent="0.25">
      <c r="A62" s="21"/>
      <c r="B62" s="1">
        <v>5</v>
      </c>
      <c r="C62" s="1">
        <f t="shared" si="31"/>
        <v>1</v>
      </c>
      <c r="D62" s="1">
        <f t="shared" si="32"/>
        <v>3</v>
      </c>
      <c r="E62" s="1">
        <f t="shared" si="33"/>
        <v>1</v>
      </c>
      <c r="F62" s="1">
        <v>0.2</v>
      </c>
      <c r="G62" s="14">
        <f t="shared" si="14"/>
        <v>-198542913.6028899</v>
      </c>
      <c r="H62" s="14">
        <f t="shared" si="15"/>
        <v>-556665193.21616948</v>
      </c>
      <c r="I62" s="14">
        <f t="shared" si="16"/>
        <v>-716279442.41278768</v>
      </c>
      <c r="J62" s="14">
        <f t="shared" si="17"/>
        <v>-556665193.21616948</v>
      </c>
      <c r="K62" s="14">
        <f t="shared" si="18"/>
        <v>-2148838327.2383633</v>
      </c>
      <c r="L62" s="14">
        <f t="shared" si="19"/>
        <v>-2904046434.0574226</v>
      </c>
      <c r="M62" s="14">
        <f t="shared" si="20"/>
        <v>24144093.795315027</v>
      </c>
      <c r="N62" s="14">
        <f t="shared" si="21"/>
        <v>1026148418.6216657</v>
      </c>
      <c r="O62" s="14">
        <f t="shared" si="22"/>
        <v>382266373.40859461</v>
      </c>
      <c r="P62" s="14"/>
      <c r="Q62" s="14">
        <f t="shared" si="34"/>
        <v>-174553213.32123238</v>
      </c>
      <c r="R62">
        <f t="shared" si="29"/>
        <v>-1</v>
      </c>
      <c r="S62">
        <f t="shared" si="30"/>
        <v>4</v>
      </c>
    </row>
    <row r="63" spans="1:19" x14ac:dyDescent="0.25">
      <c r="A63" s="21"/>
      <c r="B63" s="1">
        <v>13</v>
      </c>
      <c r="C63" s="1">
        <f t="shared" si="31"/>
        <v>2</v>
      </c>
      <c r="D63" s="1">
        <f t="shared" si="32"/>
        <v>1</v>
      </c>
      <c r="E63" s="1">
        <f t="shared" si="33"/>
        <v>-1</v>
      </c>
      <c r="F63" s="1">
        <v>0.2</v>
      </c>
      <c r="G63" s="14">
        <f t="shared" si="14"/>
        <v>382266373.40859461</v>
      </c>
      <c r="H63" s="14">
        <f t="shared" si="15"/>
        <v>24144093.795315027</v>
      </c>
      <c r="I63" s="14">
        <f t="shared" si="16"/>
        <v>1026148418.6216657</v>
      </c>
      <c r="J63" s="14">
        <f t="shared" si="17"/>
        <v>48288187.590630054</v>
      </c>
      <c r="K63" s="14">
        <f t="shared" si="18"/>
        <v>1026148418.6216657</v>
      </c>
      <c r="L63" s="14">
        <f t="shared" si="19"/>
        <v>1456702979.6208904</v>
      </c>
      <c r="M63" s="14">
        <f t="shared" si="20"/>
        <v>-558537098.4530412</v>
      </c>
      <c r="N63" s="14">
        <f t="shared" si="21"/>
        <v>734807822.49748755</v>
      </c>
      <c r="O63" s="14">
        <f t="shared" si="22"/>
        <v>90925777.284416497</v>
      </c>
      <c r="P63" s="14"/>
      <c r="Q63" s="14">
        <f t="shared" si="34"/>
        <v>-3223489.4937214255</v>
      </c>
      <c r="R63">
        <f t="shared" si="29"/>
        <v>-1</v>
      </c>
      <c r="S63">
        <f t="shared" si="30"/>
        <v>0</v>
      </c>
    </row>
    <row r="64" spans="1:19" x14ac:dyDescent="0.25">
      <c r="A64" s="21"/>
      <c r="B64" s="1">
        <v>18</v>
      </c>
      <c r="C64" s="1">
        <f t="shared" si="31"/>
        <v>4</v>
      </c>
      <c r="D64" s="1">
        <f t="shared" si="32"/>
        <v>2</v>
      </c>
      <c r="E64" s="1">
        <f t="shared" si="33"/>
        <v>-1</v>
      </c>
      <c r="F64" s="1">
        <v>0.2</v>
      </c>
      <c r="G64" s="14">
        <f t="shared" si="14"/>
        <v>90925777.284416497</v>
      </c>
      <c r="H64" s="14">
        <f t="shared" si="15"/>
        <v>-558537098.4530412</v>
      </c>
      <c r="I64" s="14">
        <f t="shared" si="16"/>
        <v>734807822.49748755</v>
      </c>
      <c r="J64" s="14">
        <f t="shared" si="17"/>
        <v>-2234148393.8121648</v>
      </c>
      <c r="K64" s="14">
        <f t="shared" si="18"/>
        <v>1469615644.9949751</v>
      </c>
      <c r="L64" s="14">
        <f t="shared" si="19"/>
        <v>-673606971.53277326</v>
      </c>
      <c r="M64" s="14">
        <f t="shared" si="20"/>
        <v>-19651522.026822567</v>
      </c>
      <c r="N64" s="14">
        <f t="shared" si="21"/>
        <v>1004250610.7105968</v>
      </c>
      <c r="O64" s="14">
        <f t="shared" si="22"/>
        <v>225647171.39097115</v>
      </c>
      <c r="P64" s="14"/>
      <c r="Q64" s="14">
        <f t="shared" si="34"/>
        <v>323318515.69269305</v>
      </c>
      <c r="R64">
        <f t="shared" si="29"/>
        <v>1</v>
      </c>
      <c r="S64">
        <f t="shared" si="30"/>
        <v>4</v>
      </c>
    </row>
    <row r="65" spans="1:20" x14ac:dyDescent="0.25">
      <c r="A65" s="21"/>
      <c r="B65" s="1">
        <v>11</v>
      </c>
      <c r="C65" s="1">
        <f t="shared" si="31"/>
        <v>0</v>
      </c>
      <c r="D65" s="1">
        <f t="shared" si="32"/>
        <v>3</v>
      </c>
      <c r="E65" s="1">
        <f t="shared" si="33"/>
        <v>1</v>
      </c>
      <c r="F65" s="1">
        <v>0.2</v>
      </c>
      <c r="G65" s="14">
        <f t="shared" si="14"/>
        <v>225647171.39097115</v>
      </c>
      <c r="H65" s="14">
        <f t="shared" si="15"/>
        <v>-19651522.026822567</v>
      </c>
      <c r="I65" s="14">
        <f t="shared" si="16"/>
        <v>1004250610.7105968</v>
      </c>
      <c r="J65" s="14">
        <f t="shared" si="17"/>
        <v>0</v>
      </c>
      <c r="K65" s="14">
        <f t="shared" si="18"/>
        <v>3012751832.1317902</v>
      </c>
      <c r="L65" s="14">
        <f t="shared" si="19"/>
        <v>3238399003.5227613</v>
      </c>
      <c r="M65" s="14">
        <f t="shared" si="20"/>
        <v>-19651522.026822567</v>
      </c>
      <c r="N65" s="14">
        <f t="shared" si="21"/>
        <v>-938788790.80306029</v>
      </c>
      <c r="O65" s="14">
        <f t="shared" si="22"/>
        <v>-422032629.11358118</v>
      </c>
      <c r="P65" s="14"/>
      <c r="Q65" s="14">
        <f t="shared" si="34"/>
        <v>-339435960.16130036</v>
      </c>
      <c r="R65">
        <f t="shared" si="29"/>
        <v>-1</v>
      </c>
      <c r="S65">
        <f t="shared" si="30"/>
        <v>4</v>
      </c>
    </row>
    <row r="66" spans="1:20" x14ac:dyDescent="0.25">
      <c r="A66" s="21"/>
      <c r="B66" s="1">
        <v>6</v>
      </c>
      <c r="C66" s="1">
        <f t="shared" si="31"/>
        <v>2</v>
      </c>
      <c r="D66" s="1">
        <f t="shared" si="32"/>
        <v>2</v>
      </c>
      <c r="E66" s="1">
        <f t="shared" si="33"/>
        <v>1</v>
      </c>
      <c r="F66" s="1">
        <v>0.2</v>
      </c>
      <c r="G66" s="14">
        <f t="shared" si="14"/>
        <v>-422032629.11358118</v>
      </c>
      <c r="H66" s="14">
        <f t="shared" si="15"/>
        <v>-19651522.026822567</v>
      </c>
      <c r="I66" s="14">
        <f t="shared" si="16"/>
        <v>-938788790.80306029</v>
      </c>
      <c r="J66" s="14">
        <f t="shared" si="17"/>
        <v>-39303044.053645134</v>
      </c>
      <c r="K66" s="14">
        <f t="shared" si="18"/>
        <v>-1877577581.6061206</v>
      </c>
      <c r="L66" s="14">
        <f t="shared" si="19"/>
        <v>-2338913254.7733469</v>
      </c>
      <c r="M66" s="14">
        <f t="shared" si="20"/>
        <v>915913780.28251624</v>
      </c>
      <c r="N66" s="14">
        <f t="shared" si="21"/>
        <v>-3223488.4937214851</v>
      </c>
      <c r="O66" s="14">
        <f t="shared" si="22"/>
        <v>45750022.041088223</v>
      </c>
      <c r="P66" s="14"/>
      <c r="Q66" s="14">
        <f t="shared" si="34"/>
        <v>-6446977.9874429107</v>
      </c>
      <c r="R66">
        <f t="shared" si="29"/>
        <v>-1</v>
      </c>
      <c r="S66">
        <f t="shared" si="30"/>
        <v>4</v>
      </c>
      <c r="T66" s="10" t="s">
        <v>19</v>
      </c>
    </row>
    <row r="67" spans="1:20" ht="15.75" thickBot="1" x14ac:dyDescent="0.3">
      <c r="A67" s="22"/>
      <c r="B67" s="5">
        <v>12</v>
      </c>
      <c r="C67" s="5">
        <f t="shared" si="31"/>
        <v>2</v>
      </c>
      <c r="D67" s="5">
        <f t="shared" si="32"/>
        <v>0</v>
      </c>
      <c r="E67" s="5">
        <f t="shared" si="33"/>
        <v>-1</v>
      </c>
      <c r="F67" s="5">
        <v>0.2</v>
      </c>
      <c r="G67" s="15">
        <f t="shared" si="14"/>
        <v>45750022.041088223</v>
      </c>
      <c r="H67" s="15">
        <f t="shared" si="15"/>
        <v>915913780.28251624</v>
      </c>
      <c r="I67" s="15">
        <f t="shared" si="16"/>
        <v>-3223488.4937214851</v>
      </c>
      <c r="J67" s="15">
        <f t="shared" si="17"/>
        <v>1831827560.5650325</v>
      </c>
      <c r="K67" s="15">
        <f t="shared" si="18"/>
        <v>0</v>
      </c>
      <c r="L67" s="15">
        <f t="shared" si="19"/>
        <v>1877577582.6061206</v>
      </c>
      <c r="M67" s="15">
        <f t="shared" si="20"/>
        <v>164882746.84006798</v>
      </c>
      <c r="N67" s="15">
        <f t="shared" si="21"/>
        <v>-3223488.4937214851</v>
      </c>
      <c r="O67" s="15">
        <f t="shared" si="22"/>
        <v>-329765494.68013591</v>
      </c>
      <c r="P67" s="14"/>
      <c r="Q67" s="14">
        <f t="shared" si="34"/>
        <v>-0.99999994039535522</v>
      </c>
      <c r="R67">
        <f t="shared" si="29"/>
        <v>-1</v>
      </c>
      <c r="S67">
        <f t="shared" si="30"/>
        <v>0</v>
      </c>
      <c r="T67" s="10">
        <f>SUM(S46:S67)/2</f>
        <v>34</v>
      </c>
    </row>
  </sheetData>
  <sortState xmlns:xlrd2="http://schemas.microsoft.com/office/spreadsheetml/2017/richdata2" ref="F29:F39">
    <sortCondition descending="1" ref="F29:F39"/>
  </sortState>
  <mergeCells count="3">
    <mergeCell ref="A2:A23"/>
    <mergeCell ref="A24:A45"/>
    <mergeCell ref="A46:A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9E89-4195-48C3-9149-4E8742220711}">
  <dimension ref="A1:T67"/>
  <sheetViews>
    <sheetView topLeftCell="G1" zoomScaleNormal="100" workbookViewId="0">
      <pane ySplit="1" topLeftCell="A52" activePane="bottomLeft" state="frozen"/>
      <selection pane="bottomLeft" activeCell="O67" sqref="O67"/>
    </sheetView>
  </sheetViews>
  <sheetFormatPr defaultRowHeight="15" x14ac:dyDescent="0.25"/>
  <cols>
    <col min="7" max="7" width="13.7109375" bestFit="1" customWidth="1"/>
    <col min="8" max="8" width="14.7109375" bestFit="1" customWidth="1"/>
    <col min="9" max="9" width="13.7109375" bestFit="1" customWidth="1"/>
    <col min="10" max="10" width="15.42578125" bestFit="1" customWidth="1"/>
    <col min="11" max="11" width="14.7109375" bestFit="1" customWidth="1"/>
    <col min="12" max="12" width="16.42578125" bestFit="1" customWidth="1"/>
    <col min="13" max="15" width="15.42578125" bestFit="1" customWidth="1"/>
    <col min="17" max="17" width="16.42578125" bestFit="1" customWidth="1"/>
  </cols>
  <sheetData>
    <row r="1" spans="1:19" ht="15.75" thickBot="1" x14ac:dyDescent="0.3">
      <c r="A1" s="1"/>
      <c r="B1" s="1" t="s">
        <v>17</v>
      </c>
      <c r="C1" s="1" t="s">
        <v>4</v>
      </c>
      <c r="D1" s="1" t="s">
        <v>5</v>
      </c>
      <c r="E1" s="1" t="s">
        <v>0</v>
      </c>
      <c r="F1" s="7" t="s">
        <v>2</v>
      </c>
      <c r="G1" s="2" t="s">
        <v>3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Q1" s="2" t="s">
        <v>24</v>
      </c>
      <c r="R1" s="2" t="s">
        <v>14</v>
      </c>
      <c r="S1" s="2" t="s">
        <v>23</v>
      </c>
    </row>
    <row r="2" spans="1:19" ht="15" customHeight="1" x14ac:dyDescent="0.25">
      <c r="A2" s="20" t="s">
        <v>15</v>
      </c>
      <c r="B2" s="3">
        <v>1</v>
      </c>
      <c r="C2" s="3">
        <v>0</v>
      </c>
      <c r="D2" s="3">
        <v>1</v>
      </c>
      <c r="E2" s="3">
        <v>1</v>
      </c>
      <c r="F2" s="3">
        <v>0.2</v>
      </c>
      <c r="G2" s="13">
        <v>0</v>
      </c>
      <c r="H2" s="13">
        <v>0.3</v>
      </c>
      <c r="I2" s="13">
        <v>0.3</v>
      </c>
      <c r="J2" s="13">
        <f>C2*H2</f>
        <v>0</v>
      </c>
      <c r="K2" s="13">
        <f>D2*I2</f>
        <v>0.3</v>
      </c>
      <c r="L2" s="13">
        <f>$G2+SUM(J2:K2)</f>
        <v>0.3</v>
      </c>
      <c r="M2" s="13">
        <f>H2+$F2*($E2-$L2)*C2</f>
        <v>0.3</v>
      </c>
      <c r="N2" s="13">
        <f>I2+$F2*($E2-$L2)*D2</f>
        <v>0.43999999999999995</v>
      </c>
      <c r="O2" s="13">
        <f>G2+$F2*($E2-$L2)</f>
        <v>0.13999999999999999</v>
      </c>
      <c r="P2" s="14"/>
      <c r="Q2" s="14">
        <f>$M$23*C2+$N$23*D2+$O$23</f>
        <v>366.64612990099278</v>
      </c>
      <c r="R2">
        <f>IF(Q2&gt;=0,1,-1)</f>
        <v>1</v>
      </c>
      <c r="S2">
        <f>(E2-R2)^2</f>
        <v>0</v>
      </c>
    </row>
    <row r="3" spans="1:19" x14ac:dyDescent="0.25">
      <c r="A3" s="21"/>
      <c r="B3" s="1">
        <v>2</v>
      </c>
      <c r="C3" s="1">
        <v>0</v>
      </c>
      <c r="D3" s="1">
        <v>2</v>
      </c>
      <c r="E3" s="1">
        <v>1</v>
      </c>
      <c r="F3" s="1">
        <v>0.2</v>
      </c>
      <c r="G3" s="14">
        <f>O2</f>
        <v>0.13999999999999999</v>
      </c>
      <c r="H3" s="14">
        <f t="shared" ref="H3:I18" si="0">M2</f>
        <v>0.3</v>
      </c>
      <c r="I3" s="14">
        <f t="shared" si="0"/>
        <v>0.43999999999999995</v>
      </c>
      <c r="J3" s="14">
        <f>C3*H3</f>
        <v>0</v>
      </c>
      <c r="K3" s="14">
        <f>D3*I3</f>
        <v>0.87999999999999989</v>
      </c>
      <c r="L3" s="14">
        <f>$G3+SUM(J3:K3)</f>
        <v>1.0199999999999998</v>
      </c>
      <c r="M3" s="14">
        <f>H3+$F3*($E3-$L3)*C3</f>
        <v>0.3</v>
      </c>
      <c r="N3" s="14">
        <f>I3+$F3*($E3-$L3)*D3</f>
        <v>0.43200000000000005</v>
      </c>
      <c r="O3" s="14">
        <f>G3+$F3*($E3-$L3)</f>
        <v>0.13600000000000004</v>
      </c>
      <c r="P3" s="14"/>
      <c r="Q3" s="14">
        <f>$M$23*C3+$N$23*D3+$O$23</f>
        <v>645.40518889739815</v>
      </c>
      <c r="R3">
        <f t="shared" ref="R3:R66" si="1">IF(Q3&gt;=0,1,-1)</f>
        <v>1</v>
      </c>
      <c r="S3">
        <f t="shared" ref="S3:S66" si="2">(E3-R3)^2</f>
        <v>0</v>
      </c>
    </row>
    <row r="4" spans="1:19" x14ac:dyDescent="0.25">
      <c r="A4" s="21"/>
      <c r="B4" s="1">
        <v>3</v>
      </c>
      <c r="C4" s="1">
        <v>1</v>
      </c>
      <c r="D4" s="1">
        <v>1</v>
      </c>
      <c r="E4" s="1">
        <v>1</v>
      </c>
      <c r="F4" s="1">
        <v>0.2</v>
      </c>
      <c r="G4" s="14">
        <f t="shared" ref="G4:G67" si="3">O3</f>
        <v>0.13600000000000004</v>
      </c>
      <c r="H4" s="14">
        <f t="shared" si="0"/>
        <v>0.3</v>
      </c>
      <c r="I4" s="14">
        <f t="shared" si="0"/>
        <v>0.43200000000000005</v>
      </c>
      <c r="J4" s="14">
        <f t="shared" ref="J4:K23" si="4">C4*H4</f>
        <v>0.3</v>
      </c>
      <c r="K4" s="14">
        <f t="shared" si="4"/>
        <v>0.43200000000000005</v>
      </c>
      <c r="L4" s="14">
        <f t="shared" ref="L4:L67" si="5">$G4+SUM(J4:K4)</f>
        <v>0.86799999999999999</v>
      </c>
      <c r="M4" s="14">
        <f t="shared" ref="M4:N23" si="6">H4+$F4*($E4-$L4)*C4</f>
        <v>0.32639999999999997</v>
      </c>
      <c r="N4" s="14">
        <f t="shared" si="6"/>
        <v>0.45840000000000003</v>
      </c>
      <c r="O4" s="14">
        <f t="shared" ref="O4:O67" si="7">G4+$F4*($E4-$L4)</f>
        <v>0.16240000000000004</v>
      </c>
      <c r="P4" s="14"/>
      <c r="Q4" s="14">
        <f t="shared" ref="Q4:Q23" si="8">$M$23*C4+$N$23*D4+$O$23</f>
        <v>814.56841834147804</v>
      </c>
      <c r="R4">
        <f t="shared" si="1"/>
        <v>1</v>
      </c>
      <c r="S4">
        <f t="shared" si="2"/>
        <v>0</v>
      </c>
    </row>
    <row r="5" spans="1:19" x14ac:dyDescent="0.25">
      <c r="A5" s="21"/>
      <c r="B5" s="1">
        <v>4</v>
      </c>
      <c r="C5" s="1">
        <v>1</v>
      </c>
      <c r="D5" s="1">
        <v>2</v>
      </c>
      <c r="E5" s="1">
        <v>1</v>
      </c>
      <c r="F5" s="1">
        <v>0.2</v>
      </c>
      <c r="G5" s="14">
        <f t="shared" si="3"/>
        <v>0.16240000000000004</v>
      </c>
      <c r="H5" s="14">
        <f t="shared" si="0"/>
        <v>0.32639999999999997</v>
      </c>
      <c r="I5" s="14">
        <f t="shared" si="0"/>
        <v>0.45840000000000003</v>
      </c>
      <c r="J5" s="14">
        <f t="shared" si="4"/>
        <v>0.32639999999999997</v>
      </c>
      <c r="K5" s="14">
        <f t="shared" si="4"/>
        <v>0.91680000000000006</v>
      </c>
      <c r="L5" s="14">
        <f t="shared" si="5"/>
        <v>1.4056000000000002</v>
      </c>
      <c r="M5" s="14">
        <f t="shared" si="6"/>
        <v>0.24527999999999994</v>
      </c>
      <c r="N5" s="14">
        <f t="shared" si="6"/>
        <v>0.29615999999999998</v>
      </c>
      <c r="O5" s="14">
        <f t="shared" si="7"/>
        <v>8.1280000000000005E-2</v>
      </c>
      <c r="P5" s="14"/>
      <c r="Q5" s="14">
        <f t="shared" si="8"/>
        <v>1093.3274773378835</v>
      </c>
      <c r="R5">
        <f t="shared" si="1"/>
        <v>1</v>
      </c>
      <c r="S5">
        <f t="shared" si="2"/>
        <v>0</v>
      </c>
    </row>
    <row r="6" spans="1:19" x14ac:dyDescent="0.25">
      <c r="A6" s="21"/>
      <c r="B6" s="1">
        <v>5</v>
      </c>
      <c r="C6" s="1">
        <v>1</v>
      </c>
      <c r="D6" s="1">
        <v>3</v>
      </c>
      <c r="E6" s="1">
        <v>1</v>
      </c>
      <c r="F6" s="1">
        <v>0.2</v>
      </c>
      <c r="G6" s="14">
        <f t="shared" si="3"/>
        <v>8.1280000000000005E-2</v>
      </c>
      <c r="H6" s="14">
        <f t="shared" si="0"/>
        <v>0.24527999999999994</v>
      </c>
      <c r="I6" s="14">
        <f t="shared" si="0"/>
        <v>0.29615999999999998</v>
      </c>
      <c r="J6" s="14">
        <f t="shared" si="4"/>
        <v>0.24527999999999994</v>
      </c>
      <c r="K6" s="14">
        <f t="shared" si="4"/>
        <v>0.88847999999999994</v>
      </c>
      <c r="L6" s="14">
        <f t="shared" si="5"/>
        <v>1.2150399999999999</v>
      </c>
      <c r="M6" s="14">
        <f t="shared" si="6"/>
        <v>0.20227199999999995</v>
      </c>
      <c r="N6" s="14">
        <f t="shared" si="6"/>
        <v>0.16713600000000003</v>
      </c>
      <c r="O6" s="14">
        <f t="shared" si="7"/>
        <v>3.8272000000000021E-2</v>
      </c>
      <c r="P6" s="14"/>
      <c r="Q6" s="14">
        <f t="shared" si="8"/>
        <v>1372.0865363342887</v>
      </c>
      <c r="R6">
        <f t="shared" si="1"/>
        <v>1</v>
      </c>
      <c r="S6">
        <f t="shared" si="2"/>
        <v>0</v>
      </c>
    </row>
    <row r="7" spans="1:19" x14ac:dyDescent="0.25">
      <c r="A7" s="21"/>
      <c r="B7" s="1">
        <v>6</v>
      </c>
      <c r="C7" s="1">
        <v>2</v>
      </c>
      <c r="D7" s="1">
        <v>2</v>
      </c>
      <c r="E7" s="1">
        <v>1</v>
      </c>
      <c r="F7" s="1">
        <v>0.2</v>
      </c>
      <c r="G7" s="14">
        <f t="shared" si="3"/>
        <v>3.8272000000000021E-2</v>
      </c>
      <c r="H7" s="14">
        <f t="shared" si="0"/>
        <v>0.20227199999999995</v>
      </c>
      <c r="I7" s="14">
        <f t="shared" si="0"/>
        <v>0.16713600000000003</v>
      </c>
      <c r="J7" s="14">
        <f t="shared" si="4"/>
        <v>0.4045439999999999</v>
      </c>
      <c r="K7" s="14">
        <f t="shared" si="4"/>
        <v>0.33427200000000007</v>
      </c>
      <c r="L7" s="14">
        <f t="shared" si="5"/>
        <v>0.77708799999999989</v>
      </c>
      <c r="M7" s="14">
        <f t="shared" si="6"/>
        <v>0.2914368</v>
      </c>
      <c r="N7" s="14">
        <f t="shared" si="6"/>
        <v>0.25630080000000011</v>
      </c>
      <c r="O7" s="14">
        <f t="shared" si="7"/>
        <v>8.285440000000005E-2</v>
      </c>
      <c r="P7" s="14"/>
      <c r="Q7" s="14">
        <f t="shared" si="8"/>
        <v>1541.2497657783686</v>
      </c>
      <c r="R7">
        <f t="shared" si="1"/>
        <v>1</v>
      </c>
      <c r="S7">
        <f t="shared" si="2"/>
        <v>0</v>
      </c>
    </row>
    <row r="8" spans="1:19" x14ac:dyDescent="0.25">
      <c r="A8" s="21"/>
      <c r="B8" s="1">
        <v>7</v>
      </c>
      <c r="C8" s="1">
        <v>2</v>
      </c>
      <c r="D8" s="1">
        <v>3</v>
      </c>
      <c r="E8" s="1">
        <v>1</v>
      </c>
      <c r="F8" s="1">
        <v>0.2</v>
      </c>
      <c r="G8" s="14">
        <f t="shared" si="3"/>
        <v>8.285440000000005E-2</v>
      </c>
      <c r="H8" s="14">
        <f t="shared" si="0"/>
        <v>0.2914368</v>
      </c>
      <c r="I8" s="14">
        <f t="shared" si="0"/>
        <v>0.25630080000000011</v>
      </c>
      <c r="J8" s="14">
        <f t="shared" si="4"/>
        <v>0.58287359999999999</v>
      </c>
      <c r="K8" s="14">
        <f t="shared" si="4"/>
        <v>0.76890240000000032</v>
      </c>
      <c r="L8" s="14">
        <f t="shared" si="5"/>
        <v>1.4346304000000003</v>
      </c>
      <c r="M8" s="14">
        <f t="shared" si="6"/>
        <v>0.11758463999999985</v>
      </c>
      <c r="N8" s="14">
        <f t="shared" si="6"/>
        <v>-4.4774400000001102E-3</v>
      </c>
      <c r="O8" s="14">
        <f t="shared" si="7"/>
        <v>-4.0716800000000219E-3</v>
      </c>
      <c r="P8" s="14"/>
      <c r="Q8" s="14">
        <f t="shared" si="8"/>
        <v>1820.008824774774</v>
      </c>
      <c r="R8">
        <f t="shared" si="1"/>
        <v>1</v>
      </c>
      <c r="S8">
        <f t="shared" si="2"/>
        <v>0</v>
      </c>
    </row>
    <row r="9" spans="1:19" x14ac:dyDescent="0.25">
      <c r="A9" s="21"/>
      <c r="B9" s="1">
        <v>8</v>
      </c>
      <c r="C9" s="1">
        <v>3</v>
      </c>
      <c r="D9" s="1">
        <v>2</v>
      </c>
      <c r="E9" s="1">
        <v>1</v>
      </c>
      <c r="F9" s="1">
        <v>0.2</v>
      </c>
      <c r="G9" s="14">
        <f t="shared" si="3"/>
        <v>-4.0716800000000219E-3</v>
      </c>
      <c r="H9" s="14">
        <f t="shared" si="0"/>
        <v>0.11758463999999985</v>
      </c>
      <c r="I9" s="14">
        <f t="shared" si="0"/>
        <v>-4.4774400000001102E-3</v>
      </c>
      <c r="J9" s="14">
        <f t="shared" si="4"/>
        <v>0.35275391999999955</v>
      </c>
      <c r="K9" s="14">
        <f t="shared" si="4"/>
        <v>-8.9548800000002204E-3</v>
      </c>
      <c r="L9" s="14">
        <f t="shared" si="5"/>
        <v>0.33972735999999931</v>
      </c>
      <c r="M9" s="14">
        <f t="shared" si="6"/>
        <v>0.5137482240000002</v>
      </c>
      <c r="N9" s="14">
        <f t="shared" si="6"/>
        <v>0.25963161600000018</v>
      </c>
      <c r="O9" s="14">
        <f t="shared" si="7"/>
        <v>0.12798284800000012</v>
      </c>
      <c r="P9" s="14"/>
      <c r="Q9" s="14">
        <f t="shared" si="8"/>
        <v>1989.1720542188536</v>
      </c>
      <c r="R9">
        <f t="shared" si="1"/>
        <v>1</v>
      </c>
      <c r="S9">
        <f t="shared" si="2"/>
        <v>0</v>
      </c>
    </row>
    <row r="10" spans="1:19" x14ac:dyDescent="0.25">
      <c r="A10" s="21"/>
      <c r="B10" s="1">
        <v>9</v>
      </c>
      <c r="C10" s="1">
        <v>4</v>
      </c>
      <c r="D10" s="1">
        <v>1</v>
      </c>
      <c r="E10" s="1">
        <v>1</v>
      </c>
      <c r="F10" s="1">
        <v>0.2</v>
      </c>
      <c r="G10" s="14">
        <f t="shared" si="3"/>
        <v>0.12798284800000012</v>
      </c>
      <c r="H10" s="14">
        <f t="shared" si="0"/>
        <v>0.5137482240000002</v>
      </c>
      <c r="I10" s="14">
        <f t="shared" si="0"/>
        <v>0.25963161600000018</v>
      </c>
      <c r="J10" s="14">
        <f t="shared" si="4"/>
        <v>2.0549928960000008</v>
      </c>
      <c r="K10" s="14">
        <f t="shared" si="4"/>
        <v>0.25963161600000018</v>
      </c>
      <c r="L10" s="14">
        <f t="shared" si="5"/>
        <v>2.4426073600000011</v>
      </c>
      <c r="M10" s="14">
        <f t="shared" si="6"/>
        <v>-0.64033766400000069</v>
      </c>
      <c r="N10" s="14">
        <f t="shared" si="6"/>
        <v>-2.8889856000000047E-2</v>
      </c>
      <c r="O10" s="14">
        <f t="shared" si="7"/>
        <v>-0.1605386240000001</v>
      </c>
      <c r="P10" s="14"/>
      <c r="Q10" s="14">
        <f t="shared" si="8"/>
        <v>2158.3352836629333</v>
      </c>
      <c r="R10">
        <f t="shared" si="1"/>
        <v>1</v>
      </c>
      <c r="S10">
        <f t="shared" si="2"/>
        <v>0</v>
      </c>
    </row>
    <row r="11" spans="1:19" x14ac:dyDescent="0.25">
      <c r="A11" s="21"/>
      <c r="B11" s="1">
        <v>10</v>
      </c>
      <c r="C11" s="1">
        <v>4</v>
      </c>
      <c r="D11" s="1">
        <v>3</v>
      </c>
      <c r="E11" s="1">
        <v>1</v>
      </c>
      <c r="F11" s="1">
        <v>0.2</v>
      </c>
      <c r="G11" s="14">
        <f t="shared" si="3"/>
        <v>-0.1605386240000001</v>
      </c>
      <c r="H11" s="14">
        <f t="shared" si="0"/>
        <v>-0.64033766400000069</v>
      </c>
      <c r="I11" s="14">
        <f t="shared" si="0"/>
        <v>-2.8889856000000047E-2</v>
      </c>
      <c r="J11" s="14">
        <f t="shared" si="4"/>
        <v>-2.5613506560000028</v>
      </c>
      <c r="K11" s="14">
        <f t="shared" si="4"/>
        <v>-8.6669568000000141E-2</v>
      </c>
      <c r="L11" s="14">
        <f t="shared" si="5"/>
        <v>-2.8085588480000028</v>
      </c>
      <c r="M11" s="14">
        <f t="shared" si="6"/>
        <v>2.4065094144000021</v>
      </c>
      <c r="N11" s="14">
        <f t="shared" si="6"/>
        <v>2.2562454528000018</v>
      </c>
      <c r="O11" s="14">
        <f t="shared" si="7"/>
        <v>0.60117314560000057</v>
      </c>
      <c r="P11" s="14"/>
      <c r="Q11" s="14">
        <f t="shared" si="8"/>
        <v>2715.8534016557446</v>
      </c>
      <c r="R11">
        <f t="shared" si="1"/>
        <v>1</v>
      </c>
      <c r="S11">
        <f t="shared" si="2"/>
        <v>0</v>
      </c>
    </row>
    <row r="12" spans="1:19" x14ac:dyDescent="0.25">
      <c r="A12" s="21"/>
      <c r="B12" s="1">
        <v>11</v>
      </c>
      <c r="C12" s="1">
        <v>0</v>
      </c>
      <c r="D12" s="1">
        <v>3</v>
      </c>
      <c r="E12" s="1">
        <v>1</v>
      </c>
      <c r="F12" s="1">
        <v>0.2</v>
      </c>
      <c r="G12" s="14">
        <f t="shared" si="3"/>
        <v>0.60117314560000057</v>
      </c>
      <c r="H12" s="14">
        <f t="shared" si="0"/>
        <v>2.4065094144000021</v>
      </c>
      <c r="I12" s="14">
        <f t="shared" si="0"/>
        <v>2.2562454528000018</v>
      </c>
      <c r="J12" s="14">
        <f t="shared" si="4"/>
        <v>0</v>
      </c>
      <c r="K12" s="14">
        <f t="shared" si="4"/>
        <v>6.7687363584000053</v>
      </c>
      <c r="L12" s="14">
        <f t="shared" si="5"/>
        <v>7.369909504000006</v>
      </c>
      <c r="M12" s="14">
        <f t="shared" si="6"/>
        <v>2.4065094144000021</v>
      </c>
      <c r="N12" s="14">
        <f t="shared" si="6"/>
        <v>-1.5657002496000021</v>
      </c>
      <c r="O12" s="14">
        <f t="shared" si="7"/>
        <v>-0.67280875520000072</v>
      </c>
      <c r="P12" s="14"/>
      <c r="Q12" s="14">
        <f t="shared" si="8"/>
        <v>924.16424789380358</v>
      </c>
      <c r="R12">
        <f t="shared" si="1"/>
        <v>1</v>
      </c>
      <c r="S12">
        <f t="shared" si="2"/>
        <v>0</v>
      </c>
    </row>
    <row r="13" spans="1:19" x14ac:dyDescent="0.25">
      <c r="A13" s="21"/>
      <c r="B13" s="1">
        <v>12</v>
      </c>
      <c r="C13" s="1">
        <v>2</v>
      </c>
      <c r="D13" s="1">
        <v>0</v>
      </c>
      <c r="E13" s="1">
        <v>-1</v>
      </c>
      <c r="F13" s="1">
        <v>0.2</v>
      </c>
      <c r="G13" s="14">
        <f t="shared" si="3"/>
        <v>-0.67280875520000072</v>
      </c>
      <c r="H13" s="14">
        <f t="shared" si="0"/>
        <v>2.4065094144000021</v>
      </c>
      <c r="I13" s="14">
        <f t="shared" si="0"/>
        <v>-1.5657002496000021</v>
      </c>
      <c r="J13" s="14">
        <f t="shared" si="4"/>
        <v>4.8130188288000042</v>
      </c>
      <c r="K13" s="14">
        <f t="shared" si="4"/>
        <v>0</v>
      </c>
      <c r="L13" s="14">
        <f t="shared" si="5"/>
        <v>4.1402100736000031</v>
      </c>
      <c r="M13" s="14">
        <f t="shared" si="6"/>
        <v>0.35042538496000075</v>
      </c>
      <c r="N13" s="14">
        <f t="shared" si="6"/>
        <v>-1.5657002496000021</v>
      </c>
      <c r="O13" s="14">
        <f t="shared" si="7"/>
        <v>-1.7008507699200015</v>
      </c>
      <c r="P13" s="14"/>
      <c r="Q13" s="14">
        <f t="shared" si="8"/>
        <v>983.7316477855577</v>
      </c>
      <c r="R13">
        <f t="shared" si="1"/>
        <v>1</v>
      </c>
      <c r="S13">
        <f t="shared" si="2"/>
        <v>4</v>
      </c>
    </row>
    <row r="14" spans="1:19" x14ac:dyDescent="0.25">
      <c r="A14" s="21"/>
      <c r="B14" s="1">
        <v>13</v>
      </c>
      <c r="C14" s="1">
        <v>2</v>
      </c>
      <c r="D14" s="1">
        <v>1</v>
      </c>
      <c r="E14" s="1">
        <v>-1</v>
      </c>
      <c r="F14" s="1">
        <v>0.2</v>
      </c>
      <c r="G14" s="14">
        <f t="shared" si="3"/>
        <v>-1.7008507699200015</v>
      </c>
      <c r="H14" s="14">
        <f t="shared" si="0"/>
        <v>0.35042538496000075</v>
      </c>
      <c r="I14" s="14">
        <f t="shared" si="0"/>
        <v>-1.5657002496000021</v>
      </c>
      <c r="J14" s="14">
        <f t="shared" si="4"/>
        <v>0.7008507699200015</v>
      </c>
      <c r="K14" s="14">
        <f t="shared" si="4"/>
        <v>-1.5657002496000021</v>
      </c>
      <c r="L14" s="14">
        <f t="shared" si="5"/>
        <v>-2.5657002496000021</v>
      </c>
      <c r="M14" s="14">
        <f t="shared" si="6"/>
        <v>0.97670548480000163</v>
      </c>
      <c r="N14" s="14">
        <f t="shared" si="6"/>
        <v>-1.2525601996800018</v>
      </c>
      <c r="O14" s="14">
        <f t="shared" si="7"/>
        <v>-1.3877107200000012</v>
      </c>
      <c r="P14" s="14"/>
      <c r="Q14" s="14">
        <f t="shared" si="8"/>
        <v>1262.4907067819631</v>
      </c>
      <c r="R14">
        <f t="shared" si="1"/>
        <v>1</v>
      </c>
      <c r="S14">
        <f t="shared" si="2"/>
        <v>4</v>
      </c>
    </row>
    <row r="15" spans="1:19" x14ac:dyDescent="0.25">
      <c r="A15" s="21"/>
      <c r="B15" s="1">
        <v>14</v>
      </c>
      <c r="C15" s="1">
        <v>3</v>
      </c>
      <c r="D15" s="1">
        <v>0</v>
      </c>
      <c r="E15" s="1">
        <v>-1</v>
      </c>
      <c r="F15" s="1">
        <v>0.2</v>
      </c>
      <c r="G15" s="14">
        <f t="shared" si="3"/>
        <v>-1.3877107200000012</v>
      </c>
      <c r="H15" s="14">
        <f t="shared" si="0"/>
        <v>0.97670548480000163</v>
      </c>
      <c r="I15" s="14">
        <f t="shared" si="0"/>
        <v>-1.2525601996800018</v>
      </c>
      <c r="J15" s="14">
        <f t="shared" si="4"/>
        <v>2.9301164544000047</v>
      </c>
      <c r="K15" s="14">
        <f t="shared" si="4"/>
        <v>0</v>
      </c>
      <c r="L15" s="14">
        <f t="shared" si="5"/>
        <v>1.5424057344000035</v>
      </c>
      <c r="M15" s="14">
        <f t="shared" si="6"/>
        <v>-0.54873795584000029</v>
      </c>
      <c r="N15" s="14">
        <f t="shared" si="6"/>
        <v>-1.2525601996800018</v>
      </c>
      <c r="O15" s="14">
        <f t="shared" si="7"/>
        <v>-1.896191866880002</v>
      </c>
      <c r="P15" s="14"/>
      <c r="Q15" s="14">
        <f t="shared" si="8"/>
        <v>1431.6539362260428</v>
      </c>
      <c r="R15">
        <f t="shared" si="1"/>
        <v>1</v>
      </c>
      <c r="S15">
        <f t="shared" si="2"/>
        <v>4</v>
      </c>
    </row>
    <row r="16" spans="1:19" x14ac:dyDescent="0.25">
      <c r="A16" s="21"/>
      <c r="B16" s="1">
        <v>15</v>
      </c>
      <c r="C16" s="1">
        <v>3</v>
      </c>
      <c r="D16" s="1">
        <v>1</v>
      </c>
      <c r="E16" s="1">
        <v>-1</v>
      </c>
      <c r="F16" s="1">
        <v>0.2</v>
      </c>
      <c r="G16" s="14">
        <f t="shared" si="3"/>
        <v>-1.896191866880002</v>
      </c>
      <c r="H16" s="14">
        <f t="shared" si="0"/>
        <v>-0.54873795584000029</v>
      </c>
      <c r="I16" s="14">
        <f t="shared" si="0"/>
        <v>-1.2525601996800018</v>
      </c>
      <c r="J16" s="14">
        <f t="shared" si="4"/>
        <v>-1.6462138675200009</v>
      </c>
      <c r="K16" s="14">
        <f t="shared" si="4"/>
        <v>-1.2525601996800018</v>
      </c>
      <c r="L16" s="14">
        <f t="shared" si="5"/>
        <v>-4.7949659340800039</v>
      </c>
      <c r="M16" s="14">
        <f t="shared" si="6"/>
        <v>1.7282416046080022</v>
      </c>
      <c r="N16" s="14">
        <f t="shared" si="6"/>
        <v>-0.49356701286400095</v>
      </c>
      <c r="O16" s="14">
        <f t="shared" si="7"/>
        <v>-1.1371986800640013</v>
      </c>
      <c r="P16" s="14"/>
      <c r="Q16" s="14">
        <f t="shared" si="8"/>
        <v>1710.4129952224482</v>
      </c>
      <c r="R16">
        <f t="shared" si="1"/>
        <v>1</v>
      </c>
      <c r="S16">
        <f t="shared" si="2"/>
        <v>4</v>
      </c>
    </row>
    <row r="17" spans="1:20" x14ac:dyDescent="0.25">
      <c r="A17" s="21"/>
      <c r="B17" s="1">
        <v>16</v>
      </c>
      <c r="C17" s="1">
        <v>3</v>
      </c>
      <c r="D17" s="1">
        <v>3</v>
      </c>
      <c r="E17" s="1">
        <v>-1</v>
      </c>
      <c r="F17" s="1">
        <v>0.2</v>
      </c>
      <c r="G17" s="14">
        <f t="shared" si="3"/>
        <v>-1.1371986800640013</v>
      </c>
      <c r="H17" s="14">
        <f t="shared" si="0"/>
        <v>1.7282416046080022</v>
      </c>
      <c r="I17" s="14">
        <f t="shared" si="0"/>
        <v>-0.49356701286400095</v>
      </c>
      <c r="J17" s="14">
        <f t="shared" si="4"/>
        <v>5.1847248138240065</v>
      </c>
      <c r="K17" s="14">
        <f t="shared" si="4"/>
        <v>-1.4807010385920027</v>
      </c>
      <c r="L17" s="14">
        <f t="shared" si="5"/>
        <v>2.5668250951680025</v>
      </c>
      <c r="M17" s="14">
        <f t="shared" si="6"/>
        <v>-0.41185345249279925</v>
      </c>
      <c r="N17" s="14">
        <f t="shared" si="6"/>
        <v>-2.6336620699648026</v>
      </c>
      <c r="O17" s="14">
        <f t="shared" si="7"/>
        <v>-1.8505636990976018</v>
      </c>
      <c r="P17" s="14"/>
      <c r="Q17" s="14">
        <f t="shared" si="8"/>
        <v>2267.9311132152593</v>
      </c>
      <c r="R17">
        <f t="shared" si="1"/>
        <v>1</v>
      </c>
      <c r="S17">
        <f t="shared" si="2"/>
        <v>4</v>
      </c>
    </row>
    <row r="18" spans="1:20" x14ac:dyDescent="0.25">
      <c r="A18" s="21"/>
      <c r="B18" s="1">
        <v>17</v>
      </c>
      <c r="C18" s="1">
        <v>4</v>
      </c>
      <c r="D18" s="1">
        <v>0</v>
      </c>
      <c r="E18" s="1">
        <v>-1</v>
      </c>
      <c r="F18" s="1">
        <v>0.2</v>
      </c>
      <c r="G18" s="14">
        <f t="shared" si="3"/>
        <v>-1.8505636990976018</v>
      </c>
      <c r="H18" s="14">
        <f t="shared" si="0"/>
        <v>-0.41185345249279925</v>
      </c>
      <c r="I18" s="14">
        <f t="shared" si="0"/>
        <v>-2.6336620699648026</v>
      </c>
      <c r="J18" s="14">
        <f t="shared" si="4"/>
        <v>-1.647413809971197</v>
      </c>
      <c r="K18" s="14">
        <f t="shared" si="4"/>
        <v>0</v>
      </c>
      <c r="L18" s="14">
        <f t="shared" si="5"/>
        <v>-3.4979775090687988</v>
      </c>
      <c r="M18" s="14">
        <f t="shared" si="6"/>
        <v>1.5865285547622399</v>
      </c>
      <c r="N18" s="14">
        <f t="shared" si="6"/>
        <v>-2.6336620699648026</v>
      </c>
      <c r="O18" s="14">
        <f t="shared" si="7"/>
        <v>-1.3509681972838421</v>
      </c>
      <c r="P18" s="14"/>
      <c r="Q18" s="14">
        <f t="shared" si="8"/>
        <v>1879.5762246665281</v>
      </c>
      <c r="R18">
        <f t="shared" si="1"/>
        <v>1</v>
      </c>
      <c r="S18">
        <f t="shared" si="2"/>
        <v>4</v>
      </c>
    </row>
    <row r="19" spans="1:20" x14ac:dyDescent="0.25">
      <c r="A19" s="21"/>
      <c r="B19" s="1">
        <v>18</v>
      </c>
      <c r="C19" s="1">
        <v>4</v>
      </c>
      <c r="D19" s="1">
        <v>2</v>
      </c>
      <c r="E19" s="1">
        <v>-1</v>
      </c>
      <c r="F19" s="1">
        <v>0.2</v>
      </c>
      <c r="G19" s="14">
        <f t="shared" si="3"/>
        <v>-1.3509681972838421</v>
      </c>
      <c r="H19" s="14">
        <f t="shared" ref="H19:I38" si="9">M18</f>
        <v>1.5865285547622399</v>
      </c>
      <c r="I19" s="14">
        <f t="shared" si="9"/>
        <v>-2.6336620699648026</v>
      </c>
      <c r="J19" s="14">
        <f t="shared" si="4"/>
        <v>6.3461142190489594</v>
      </c>
      <c r="K19" s="14">
        <f t="shared" si="4"/>
        <v>-5.2673241399296051</v>
      </c>
      <c r="L19" s="14">
        <f t="shared" si="5"/>
        <v>-0.27217811816448778</v>
      </c>
      <c r="M19" s="14">
        <f t="shared" si="6"/>
        <v>1.00427104929383</v>
      </c>
      <c r="N19" s="14">
        <f t="shared" si="6"/>
        <v>-2.9247908226990074</v>
      </c>
      <c r="O19" s="14">
        <f t="shared" si="7"/>
        <v>-1.4965325736509445</v>
      </c>
      <c r="P19" s="14"/>
      <c r="Q19" s="14">
        <f t="shared" si="8"/>
        <v>2437.094342659339</v>
      </c>
      <c r="R19">
        <f t="shared" si="1"/>
        <v>1</v>
      </c>
      <c r="S19">
        <f t="shared" si="2"/>
        <v>4</v>
      </c>
    </row>
    <row r="20" spans="1:20" x14ac:dyDescent="0.25">
      <c r="A20" s="21"/>
      <c r="B20" s="1">
        <v>19</v>
      </c>
      <c r="C20" s="1">
        <v>5</v>
      </c>
      <c r="D20" s="1">
        <v>0</v>
      </c>
      <c r="E20" s="1">
        <v>-1</v>
      </c>
      <c r="F20" s="1">
        <v>0.2</v>
      </c>
      <c r="G20" s="14">
        <f t="shared" si="3"/>
        <v>-1.4965325736509445</v>
      </c>
      <c r="H20" s="14">
        <f t="shared" si="9"/>
        <v>1.00427104929383</v>
      </c>
      <c r="I20" s="14">
        <f t="shared" si="9"/>
        <v>-2.9247908226990074</v>
      </c>
      <c r="J20" s="14">
        <f t="shared" si="4"/>
        <v>5.0213552464691507</v>
      </c>
      <c r="K20" s="14">
        <f t="shared" si="4"/>
        <v>0</v>
      </c>
      <c r="L20" s="14">
        <f t="shared" si="5"/>
        <v>3.5248226728182059</v>
      </c>
      <c r="M20" s="14">
        <f t="shared" si="6"/>
        <v>-3.5205516235243759</v>
      </c>
      <c r="N20" s="14">
        <f t="shared" si="6"/>
        <v>-2.9247908226990074</v>
      </c>
      <c r="O20" s="14">
        <f t="shared" si="7"/>
        <v>-2.4014971082145857</v>
      </c>
      <c r="P20" s="14"/>
      <c r="Q20" s="14">
        <f t="shared" si="8"/>
        <v>2327.4985131070134</v>
      </c>
      <c r="R20">
        <f t="shared" si="1"/>
        <v>1</v>
      </c>
      <c r="S20">
        <f t="shared" si="2"/>
        <v>4</v>
      </c>
    </row>
    <row r="21" spans="1:20" x14ac:dyDescent="0.25">
      <c r="A21" s="21"/>
      <c r="B21" s="1">
        <v>20</v>
      </c>
      <c r="C21" s="1">
        <v>5</v>
      </c>
      <c r="D21" s="1">
        <v>1</v>
      </c>
      <c r="E21" s="1">
        <v>-1</v>
      </c>
      <c r="F21" s="1">
        <v>0.2</v>
      </c>
      <c r="G21" s="14">
        <f t="shared" si="3"/>
        <v>-2.4014971082145857</v>
      </c>
      <c r="H21" s="14">
        <f t="shared" si="9"/>
        <v>-3.5205516235243759</v>
      </c>
      <c r="I21" s="14">
        <f t="shared" si="9"/>
        <v>-2.9247908226990074</v>
      </c>
      <c r="J21" s="14">
        <f t="shared" si="4"/>
        <v>-17.602758117621878</v>
      </c>
      <c r="K21" s="14">
        <f t="shared" si="4"/>
        <v>-2.9247908226990074</v>
      </c>
      <c r="L21" s="14">
        <f t="shared" si="5"/>
        <v>-22.929046048535469</v>
      </c>
      <c r="M21" s="14">
        <f t="shared" si="6"/>
        <v>18.408494425011092</v>
      </c>
      <c r="N21" s="14">
        <f t="shared" si="6"/>
        <v>1.4610183870080862</v>
      </c>
      <c r="O21" s="14">
        <f t="shared" si="7"/>
        <v>1.9843121014925078</v>
      </c>
      <c r="P21" s="14"/>
      <c r="Q21" s="14">
        <f t="shared" si="8"/>
        <v>2606.2575721034186</v>
      </c>
      <c r="R21">
        <f t="shared" si="1"/>
        <v>1</v>
      </c>
      <c r="S21">
        <f t="shared" si="2"/>
        <v>4</v>
      </c>
    </row>
    <row r="22" spans="1:20" x14ac:dyDescent="0.25">
      <c r="A22" s="21"/>
      <c r="B22" s="1">
        <v>21</v>
      </c>
      <c r="C22" s="1">
        <v>5</v>
      </c>
      <c r="D22" s="1">
        <v>2</v>
      </c>
      <c r="E22" s="1">
        <v>-1</v>
      </c>
      <c r="F22" s="1">
        <v>0.2</v>
      </c>
      <c r="G22" s="14">
        <f t="shared" si="3"/>
        <v>1.9843121014925078</v>
      </c>
      <c r="H22" s="14">
        <f t="shared" si="9"/>
        <v>18.408494425011092</v>
      </c>
      <c r="I22" s="14">
        <f t="shared" si="9"/>
        <v>1.4610183870080862</v>
      </c>
      <c r="J22" s="14">
        <f t="shared" si="4"/>
        <v>92.042472125055468</v>
      </c>
      <c r="K22" s="14">
        <f t="shared" si="4"/>
        <v>2.9220367740161723</v>
      </c>
      <c r="L22" s="14">
        <f t="shared" si="5"/>
        <v>96.948821000564152</v>
      </c>
      <c r="M22" s="14">
        <f t="shared" si="6"/>
        <v>-79.540326575553053</v>
      </c>
      <c r="N22" s="14">
        <f t="shared" si="6"/>
        <v>-37.718510013217575</v>
      </c>
      <c r="O22" s="14">
        <f t="shared" si="7"/>
        <v>-17.605452098620326</v>
      </c>
      <c r="P22" s="14"/>
      <c r="Q22" s="14">
        <f t="shared" si="8"/>
        <v>2885.0166310998243</v>
      </c>
      <c r="R22">
        <f t="shared" si="1"/>
        <v>1</v>
      </c>
      <c r="S22">
        <f t="shared" si="2"/>
        <v>4</v>
      </c>
      <c r="T22" s="10" t="s">
        <v>19</v>
      </c>
    </row>
    <row r="23" spans="1:20" ht="15.75" thickBot="1" x14ac:dyDescent="0.3">
      <c r="A23" s="22"/>
      <c r="B23" s="5">
        <v>22</v>
      </c>
      <c r="C23" s="5">
        <v>5</v>
      </c>
      <c r="D23" s="5">
        <v>3</v>
      </c>
      <c r="E23" s="5">
        <v>-1</v>
      </c>
      <c r="F23" s="5">
        <v>0.2</v>
      </c>
      <c r="G23" s="15">
        <f t="shared" si="3"/>
        <v>-17.605452098620326</v>
      </c>
      <c r="H23" s="15">
        <f t="shared" si="9"/>
        <v>-79.540326575553053</v>
      </c>
      <c r="I23" s="15">
        <f t="shared" si="9"/>
        <v>-37.718510013217575</v>
      </c>
      <c r="J23" s="15">
        <f t="shared" si="4"/>
        <v>-397.70163287776529</v>
      </c>
      <c r="K23" s="15">
        <f t="shared" si="4"/>
        <v>-113.15553003965272</v>
      </c>
      <c r="L23" s="15">
        <f t="shared" si="5"/>
        <v>-528.46261501603828</v>
      </c>
      <c r="M23" s="15">
        <f t="shared" si="6"/>
        <v>447.9222884404852</v>
      </c>
      <c r="N23" s="15">
        <f t="shared" si="6"/>
        <v>278.75905899640543</v>
      </c>
      <c r="O23" s="15">
        <f t="shared" si="7"/>
        <v>87.887070904587347</v>
      </c>
      <c r="P23" s="14"/>
      <c r="Q23" s="14">
        <f t="shared" si="8"/>
        <v>3163.7756900962299</v>
      </c>
      <c r="R23">
        <f t="shared" si="1"/>
        <v>1</v>
      </c>
      <c r="S23">
        <f t="shared" si="2"/>
        <v>4</v>
      </c>
      <c r="T23" s="10">
        <f>SUM(S2:S23)/2</f>
        <v>22</v>
      </c>
    </row>
    <row r="24" spans="1:20" x14ac:dyDescent="0.25">
      <c r="A24" s="21" t="s">
        <v>16</v>
      </c>
      <c r="B24" s="1">
        <v>1</v>
      </c>
      <c r="C24" s="1">
        <v>0</v>
      </c>
      <c r="D24" s="1">
        <v>1</v>
      </c>
      <c r="E24" s="1">
        <v>1</v>
      </c>
      <c r="F24" s="1">
        <v>0.2</v>
      </c>
      <c r="G24" s="14">
        <f t="shared" si="3"/>
        <v>87.887070904587347</v>
      </c>
      <c r="H24" s="14">
        <f t="shared" si="9"/>
        <v>447.9222884404852</v>
      </c>
      <c r="I24" s="14">
        <f t="shared" si="9"/>
        <v>278.75905899640543</v>
      </c>
      <c r="J24" s="14">
        <f t="shared" ref="J24:K67" si="10">C24*H24</f>
        <v>0</v>
      </c>
      <c r="K24" s="14">
        <f t="shared" si="10"/>
        <v>278.75905899640543</v>
      </c>
      <c r="L24" s="14">
        <f t="shared" si="5"/>
        <v>366.64612990099278</v>
      </c>
      <c r="M24" s="14">
        <f t="shared" ref="M24:N67" si="11">H24+$F24*($E24-$L24)*C24</f>
        <v>447.9222884404852</v>
      </c>
      <c r="N24" s="14">
        <f t="shared" si="11"/>
        <v>205.62983301620687</v>
      </c>
      <c r="O24" s="14">
        <f t="shared" si="7"/>
        <v>14.757844924388792</v>
      </c>
      <c r="P24" s="14"/>
      <c r="Q24" s="14">
        <f>$M$45*C24+$N$45*D24+$O$45</f>
        <v>-689714.74569540855</v>
      </c>
      <c r="R24">
        <f t="shared" si="1"/>
        <v>-1</v>
      </c>
      <c r="S24">
        <f t="shared" si="2"/>
        <v>4</v>
      </c>
    </row>
    <row r="25" spans="1:20" x14ac:dyDescent="0.25">
      <c r="A25" s="21"/>
      <c r="B25" s="1">
        <v>2</v>
      </c>
      <c r="C25" s="1">
        <v>0</v>
      </c>
      <c r="D25" s="1">
        <v>2</v>
      </c>
      <c r="E25" s="1">
        <v>1</v>
      </c>
      <c r="F25" s="1">
        <v>0.2</v>
      </c>
      <c r="G25" s="14">
        <f t="shared" si="3"/>
        <v>14.757844924388792</v>
      </c>
      <c r="H25" s="14">
        <f t="shared" si="9"/>
        <v>447.9222884404852</v>
      </c>
      <c r="I25" s="14">
        <f t="shared" si="9"/>
        <v>205.62983301620687</v>
      </c>
      <c r="J25" s="14">
        <f t="shared" si="10"/>
        <v>0</v>
      </c>
      <c r="K25" s="14">
        <f t="shared" si="10"/>
        <v>411.25966603241375</v>
      </c>
      <c r="L25" s="14">
        <f t="shared" si="5"/>
        <v>426.01751095680254</v>
      </c>
      <c r="M25" s="14">
        <f t="shared" si="11"/>
        <v>447.9222884404852</v>
      </c>
      <c r="N25" s="14">
        <f t="shared" si="11"/>
        <v>35.622828633485852</v>
      </c>
      <c r="O25" s="14">
        <f t="shared" si="7"/>
        <v>-70.245657266971719</v>
      </c>
      <c r="P25" s="14"/>
      <c r="Q25" s="14">
        <f t="shared" ref="Q25:Q45" si="12">$M$45*C25+$N$45*D25+$O$45</f>
        <v>-1212919.6692374607</v>
      </c>
      <c r="R25">
        <f t="shared" si="1"/>
        <v>-1</v>
      </c>
      <c r="S25">
        <f t="shared" si="2"/>
        <v>4</v>
      </c>
    </row>
    <row r="26" spans="1:20" x14ac:dyDescent="0.25">
      <c r="A26" s="21"/>
      <c r="B26" s="1">
        <v>3</v>
      </c>
      <c r="C26" s="1">
        <v>1</v>
      </c>
      <c r="D26" s="1">
        <v>1</v>
      </c>
      <c r="E26" s="1">
        <v>1</v>
      </c>
      <c r="F26" s="1">
        <v>0.2</v>
      </c>
      <c r="G26" s="14">
        <f t="shared" si="3"/>
        <v>-70.245657266971719</v>
      </c>
      <c r="H26" s="14">
        <f t="shared" si="9"/>
        <v>447.9222884404852</v>
      </c>
      <c r="I26" s="14">
        <f t="shared" si="9"/>
        <v>35.622828633485852</v>
      </c>
      <c r="J26" s="14">
        <f t="shared" si="10"/>
        <v>447.9222884404852</v>
      </c>
      <c r="K26" s="14">
        <f t="shared" si="10"/>
        <v>35.622828633485852</v>
      </c>
      <c r="L26" s="14">
        <f t="shared" si="5"/>
        <v>413.29945980699932</v>
      </c>
      <c r="M26" s="14">
        <f t="shared" si="11"/>
        <v>365.46239647908533</v>
      </c>
      <c r="N26" s="14">
        <f t="shared" si="11"/>
        <v>-46.837063327914024</v>
      </c>
      <c r="O26" s="14">
        <f t="shared" si="7"/>
        <v>-152.70554922837158</v>
      </c>
      <c r="P26" s="14"/>
      <c r="Q26" s="14">
        <f t="shared" si="12"/>
        <v>-1536831.9547192501</v>
      </c>
      <c r="R26">
        <f t="shared" si="1"/>
        <v>-1</v>
      </c>
      <c r="S26">
        <f t="shared" si="2"/>
        <v>4</v>
      </c>
    </row>
    <row r="27" spans="1:20" x14ac:dyDescent="0.25">
      <c r="A27" s="21"/>
      <c r="B27" s="1">
        <v>4</v>
      </c>
      <c r="C27" s="1">
        <v>1</v>
      </c>
      <c r="D27" s="1">
        <v>2</v>
      </c>
      <c r="E27" s="1">
        <v>1</v>
      </c>
      <c r="F27" s="1">
        <v>0.2</v>
      </c>
      <c r="G27" s="14">
        <f t="shared" si="3"/>
        <v>-152.70554922837158</v>
      </c>
      <c r="H27" s="14">
        <f t="shared" si="9"/>
        <v>365.46239647908533</v>
      </c>
      <c r="I27" s="14">
        <f t="shared" si="9"/>
        <v>-46.837063327914024</v>
      </c>
      <c r="J27" s="14">
        <f t="shared" si="10"/>
        <v>365.46239647908533</v>
      </c>
      <c r="K27" s="14">
        <f t="shared" si="10"/>
        <v>-93.674126655828047</v>
      </c>
      <c r="L27" s="14">
        <f t="shared" si="5"/>
        <v>119.0827205948857</v>
      </c>
      <c r="M27" s="14">
        <f t="shared" si="11"/>
        <v>341.84585236010821</v>
      </c>
      <c r="N27" s="14">
        <f t="shared" si="11"/>
        <v>-94.070151565868315</v>
      </c>
      <c r="O27" s="14">
        <f t="shared" si="7"/>
        <v>-176.32209334734873</v>
      </c>
      <c r="P27" s="14"/>
      <c r="Q27" s="14">
        <f t="shared" si="12"/>
        <v>-2060036.8782613021</v>
      </c>
      <c r="R27">
        <f t="shared" si="1"/>
        <v>-1</v>
      </c>
      <c r="S27">
        <f t="shared" si="2"/>
        <v>4</v>
      </c>
    </row>
    <row r="28" spans="1:20" x14ac:dyDescent="0.25">
      <c r="A28" s="21"/>
      <c r="B28" s="1">
        <v>5</v>
      </c>
      <c r="C28" s="1">
        <v>1</v>
      </c>
      <c r="D28" s="1">
        <v>3</v>
      </c>
      <c r="E28" s="1">
        <v>1</v>
      </c>
      <c r="F28" s="1">
        <v>0.2</v>
      </c>
      <c r="G28" s="14">
        <f t="shared" si="3"/>
        <v>-176.32209334734873</v>
      </c>
      <c r="H28" s="14">
        <f t="shared" si="9"/>
        <v>341.84585236010821</v>
      </c>
      <c r="I28" s="14">
        <f t="shared" si="9"/>
        <v>-94.070151565868315</v>
      </c>
      <c r="J28" s="14">
        <f t="shared" si="10"/>
        <v>341.84585236010821</v>
      </c>
      <c r="K28" s="14">
        <f t="shared" si="10"/>
        <v>-282.21045469760497</v>
      </c>
      <c r="L28" s="14">
        <f t="shared" si="5"/>
        <v>-116.68669568484549</v>
      </c>
      <c r="M28" s="14">
        <f t="shared" si="11"/>
        <v>365.38319149707729</v>
      </c>
      <c r="N28" s="14">
        <f t="shared" si="11"/>
        <v>-23.458134154961016</v>
      </c>
      <c r="O28" s="14">
        <f t="shared" si="7"/>
        <v>-152.78475421037962</v>
      </c>
      <c r="P28" s="14"/>
      <c r="Q28" s="14">
        <f t="shared" si="12"/>
        <v>-2583241.8018033546</v>
      </c>
      <c r="R28">
        <f t="shared" si="1"/>
        <v>-1</v>
      </c>
      <c r="S28">
        <f t="shared" si="2"/>
        <v>4</v>
      </c>
    </row>
    <row r="29" spans="1:20" x14ac:dyDescent="0.25">
      <c r="A29" s="21"/>
      <c r="B29" s="1">
        <v>6</v>
      </c>
      <c r="C29" s="1">
        <v>2</v>
      </c>
      <c r="D29" s="1">
        <v>2</v>
      </c>
      <c r="E29" s="1">
        <v>1</v>
      </c>
      <c r="F29" s="1">
        <v>0.2</v>
      </c>
      <c r="G29" s="14">
        <f t="shared" si="3"/>
        <v>-152.78475421037962</v>
      </c>
      <c r="H29" s="14">
        <f t="shared" si="9"/>
        <v>365.38319149707729</v>
      </c>
      <c r="I29" s="14">
        <f t="shared" si="9"/>
        <v>-23.458134154961016</v>
      </c>
      <c r="J29" s="14">
        <f t="shared" si="10"/>
        <v>730.76638299415458</v>
      </c>
      <c r="K29" s="14">
        <f t="shared" si="10"/>
        <v>-46.916268309922032</v>
      </c>
      <c r="L29" s="14">
        <f t="shared" si="5"/>
        <v>531.06536047385293</v>
      </c>
      <c r="M29" s="14">
        <f t="shared" si="11"/>
        <v>153.35704730753611</v>
      </c>
      <c r="N29" s="14">
        <f t="shared" si="11"/>
        <v>-235.4842783445022</v>
      </c>
      <c r="O29" s="14">
        <f t="shared" si="7"/>
        <v>-258.79782630515024</v>
      </c>
      <c r="P29" s="14"/>
      <c r="Q29" s="14">
        <f t="shared" si="12"/>
        <v>-2907154.0872851438</v>
      </c>
      <c r="R29">
        <f t="shared" si="1"/>
        <v>-1</v>
      </c>
      <c r="S29">
        <f t="shared" si="2"/>
        <v>4</v>
      </c>
    </row>
    <row r="30" spans="1:20" x14ac:dyDescent="0.25">
      <c r="A30" s="21"/>
      <c r="B30" s="1">
        <v>7</v>
      </c>
      <c r="C30" s="1">
        <v>2</v>
      </c>
      <c r="D30" s="1">
        <v>3</v>
      </c>
      <c r="E30" s="1">
        <v>1</v>
      </c>
      <c r="F30" s="1">
        <v>0.2</v>
      </c>
      <c r="G30" s="14">
        <f t="shared" si="3"/>
        <v>-258.79782630515024</v>
      </c>
      <c r="H30" s="14">
        <f t="shared" si="9"/>
        <v>153.35704730753611</v>
      </c>
      <c r="I30" s="14">
        <f t="shared" si="9"/>
        <v>-235.4842783445022</v>
      </c>
      <c r="J30" s="14">
        <f t="shared" si="10"/>
        <v>306.71409461507221</v>
      </c>
      <c r="K30" s="14">
        <f t="shared" si="10"/>
        <v>-706.45283503350663</v>
      </c>
      <c r="L30" s="14">
        <f t="shared" si="5"/>
        <v>-658.53656672358466</v>
      </c>
      <c r="M30" s="14">
        <f t="shared" si="11"/>
        <v>417.17167399696996</v>
      </c>
      <c r="N30" s="14">
        <f t="shared" si="11"/>
        <v>160.23766168964855</v>
      </c>
      <c r="O30" s="14">
        <f t="shared" si="7"/>
        <v>-126.89051296043331</v>
      </c>
      <c r="P30" s="14"/>
      <c r="Q30" s="14">
        <f t="shared" si="12"/>
        <v>-3430359.0108271958</v>
      </c>
      <c r="R30">
        <f t="shared" si="1"/>
        <v>-1</v>
      </c>
      <c r="S30">
        <f t="shared" si="2"/>
        <v>4</v>
      </c>
    </row>
    <row r="31" spans="1:20" x14ac:dyDescent="0.25">
      <c r="A31" s="21"/>
      <c r="B31" s="1">
        <v>8</v>
      </c>
      <c r="C31" s="1">
        <v>3</v>
      </c>
      <c r="D31" s="1">
        <v>2</v>
      </c>
      <c r="E31" s="1">
        <v>1</v>
      </c>
      <c r="F31" s="1">
        <v>0.2</v>
      </c>
      <c r="G31" s="14">
        <f t="shared" si="3"/>
        <v>-126.89051296043331</v>
      </c>
      <c r="H31" s="14">
        <f t="shared" si="9"/>
        <v>417.17167399696996</v>
      </c>
      <c r="I31" s="14">
        <f t="shared" si="9"/>
        <v>160.23766168964855</v>
      </c>
      <c r="J31" s="14">
        <f t="shared" si="10"/>
        <v>1251.5150219909099</v>
      </c>
      <c r="K31" s="14">
        <f t="shared" si="10"/>
        <v>320.47532337929709</v>
      </c>
      <c r="L31" s="14">
        <f t="shared" si="5"/>
        <v>1445.0998324097736</v>
      </c>
      <c r="M31" s="14">
        <f t="shared" si="11"/>
        <v>-449.28822544889431</v>
      </c>
      <c r="N31" s="14">
        <f t="shared" si="11"/>
        <v>-417.4022712742609</v>
      </c>
      <c r="O31" s="14">
        <f t="shared" si="7"/>
        <v>-415.71047944238808</v>
      </c>
      <c r="P31" s="14"/>
      <c r="Q31" s="14">
        <f t="shared" si="12"/>
        <v>-3754271.296308985</v>
      </c>
      <c r="R31">
        <f t="shared" si="1"/>
        <v>-1</v>
      </c>
      <c r="S31">
        <f t="shared" si="2"/>
        <v>4</v>
      </c>
    </row>
    <row r="32" spans="1:20" x14ac:dyDescent="0.25">
      <c r="A32" s="21"/>
      <c r="B32" s="1">
        <v>9</v>
      </c>
      <c r="C32" s="1">
        <v>4</v>
      </c>
      <c r="D32" s="1">
        <v>1</v>
      </c>
      <c r="E32" s="1">
        <v>1</v>
      </c>
      <c r="F32" s="1">
        <v>0.2</v>
      </c>
      <c r="G32" s="14">
        <f t="shared" si="3"/>
        <v>-415.71047944238808</v>
      </c>
      <c r="H32" s="14">
        <f t="shared" si="9"/>
        <v>-449.28822544889431</v>
      </c>
      <c r="I32" s="14">
        <f t="shared" si="9"/>
        <v>-417.4022712742609</v>
      </c>
      <c r="J32" s="14">
        <f t="shared" si="10"/>
        <v>-1797.1529017955772</v>
      </c>
      <c r="K32" s="14">
        <f t="shared" si="10"/>
        <v>-417.4022712742609</v>
      </c>
      <c r="L32" s="14">
        <f t="shared" si="5"/>
        <v>-2630.2656525122261</v>
      </c>
      <c r="M32" s="14">
        <f t="shared" si="11"/>
        <v>1655.7242965608868</v>
      </c>
      <c r="N32" s="14">
        <f t="shared" si="11"/>
        <v>108.85085922818439</v>
      </c>
      <c r="O32" s="14">
        <f t="shared" si="7"/>
        <v>110.54265106005721</v>
      </c>
      <c r="P32" s="14"/>
      <c r="Q32" s="14">
        <f t="shared" si="12"/>
        <v>-4078183.5817907741</v>
      </c>
      <c r="R32">
        <f t="shared" si="1"/>
        <v>-1</v>
      </c>
      <c r="S32">
        <f t="shared" si="2"/>
        <v>4</v>
      </c>
    </row>
    <row r="33" spans="1:20" x14ac:dyDescent="0.25">
      <c r="A33" s="21"/>
      <c r="B33" s="1">
        <v>10</v>
      </c>
      <c r="C33" s="1">
        <v>4</v>
      </c>
      <c r="D33" s="1">
        <v>3</v>
      </c>
      <c r="E33" s="1">
        <v>1</v>
      </c>
      <c r="F33" s="1">
        <v>0.2</v>
      </c>
      <c r="G33" s="14">
        <f t="shared" si="3"/>
        <v>110.54265106005721</v>
      </c>
      <c r="H33" s="14">
        <f t="shared" si="9"/>
        <v>1655.7242965608868</v>
      </c>
      <c r="I33" s="14">
        <f t="shared" si="9"/>
        <v>108.85085922818439</v>
      </c>
      <c r="J33" s="14">
        <f t="shared" si="10"/>
        <v>6622.8971862435474</v>
      </c>
      <c r="K33" s="14">
        <f t="shared" si="10"/>
        <v>326.55257768455317</v>
      </c>
      <c r="L33" s="14">
        <f t="shared" si="5"/>
        <v>7059.9924149881581</v>
      </c>
      <c r="M33" s="14">
        <f t="shared" si="11"/>
        <v>-3991.4696354296402</v>
      </c>
      <c r="N33" s="14">
        <f t="shared" si="11"/>
        <v>-4126.5445897647105</v>
      </c>
      <c r="O33" s="14">
        <f t="shared" si="7"/>
        <v>-1301.2558319375744</v>
      </c>
      <c r="P33" s="14"/>
      <c r="Q33" s="14">
        <f t="shared" si="12"/>
        <v>-5124593.4288748782</v>
      </c>
      <c r="R33">
        <f t="shared" si="1"/>
        <v>-1</v>
      </c>
      <c r="S33">
        <f t="shared" si="2"/>
        <v>4</v>
      </c>
    </row>
    <row r="34" spans="1:20" x14ac:dyDescent="0.25">
      <c r="A34" s="21"/>
      <c r="B34" s="1">
        <v>11</v>
      </c>
      <c r="C34" s="1">
        <v>0</v>
      </c>
      <c r="D34" s="1">
        <v>3</v>
      </c>
      <c r="E34" s="1">
        <v>1</v>
      </c>
      <c r="F34" s="1">
        <v>0.2</v>
      </c>
      <c r="G34" s="14">
        <f t="shared" si="3"/>
        <v>-1301.2558319375744</v>
      </c>
      <c r="H34" s="14">
        <f t="shared" si="9"/>
        <v>-3991.4696354296402</v>
      </c>
      <c r="I34" s="14">
        <f t="shared" si="9"/>
        <v>-4126.5445897647105</v>
      </c>
      <c r="J34" s="14">
        <f t="shared" si="10"/>
        <v>0</v>
      </c>
      <c r="K34" s="14">
        <f t="shared" si="10"/>
        <v>-12379.633769294131</v>
      </c>
      <c r="L34" s="14">
        <f t="shared" si="5"/>
        <v>-13680.889601231705</v>
      </c>
      <c r="M34" s="14">
        <f t="shared" si="11"/>
        <v>-3991.4696354296402</v>
      </c>
      <c r="N34" s="14">
        <f t="shared" si="11"/>
        <v>4082.5891709743128</v>
      </c>
      <c r="O34" s="14">
        <f t="shared" si="7"/>
        <v>1435.1220883087667</v>
      </c>
      <c r="P34" s="14"/>
      <c r="Q34" s="14">
        <f t="shared" si="12"/>
        <v>-1736124.592779513</v>
      </c>
      <c r="R34">
        <f t="shared" si="1"/>
        <v>-1</v>
      </c>
      <c r="S34">
        <f t="shared" si="2"/>
        <v>4</v>
      </c>
    </row>
    <row r="35" spans="1:20" x14ac:dyDescent="0.25">
      <c r="A35" s="21"/>
      <c r="B35" s="1">
        <v>12</v>
      </c>
      <c r="C35" s="1">
        <v>2</v>
      </c>
      <c r="D35" s="1">
        <v>0</v>
      </c>
      <c r="E35" s="1">
        <v>-1</v>
      </c>
      <c r="F35" s="1">
        <v>0.2</v>
      </c>
      <c r="G35" s="14">
        <f t="shared" si="3"/>
        <v>1435.1220883087667</v>
      </c>
      <c r="H35" s="14">
        <f t="shared" si="9"/>
        <v>-3991.4696354296402</v>
      </c>
      <c r="I35" s="14">
        <f t="shared" si="9"/>
        <v>4082.5891709743128</v>
      </c>
      <c r="J35" s="14">
        <f t="shared" si="10"/>
        <v>-7982.9392708592804</v>
      </c>
      <c r="K35" s="14">
        <f t="shared" si="10"/>
        <v>0</v>
      </c>
      <c r="L35" s="14">
        <f t="shared" si="5"/>
        <v>-6547.8171825505142</v>
      </c>
      <c r="M35" s="14">
        <f t="shared" si="11"/>
        <v>-1372.7427624094344</v>
      </c>
      <c r="N35" s="14">
        <f t="shared" si="11"/>
        <v>4082.5891709743128</v>
      </c>
      <c r="O35" s="14">
        <f t="shared" si="7"/>
        <v>2744.4855248188696</v>
      </c>
      <c r="P35" s="14"/>
      <c r="Q35" s="14">
        <f t="shared" si="12"/>
        <v>-1860744.2402010392</v>
      </c>
      <c r="R35">
        <f t="shared" si="1"/>
        <v>-1</v>
      </c>
      <c r="S35">
        <f t="shared" si="2"/>
        <v>0</v>
      </c>
    </row>
    <row r="36" spans="1:20" x14ac:dyDescent="0.25">
      <c r="A36" s="21"/>
      <c r="B36" s="1">
        <v>13</v>
      </c>
      <c r="C36" s="1">
        <v>2</v>
      </c>
      <c r="D36" s="1">
        <v>1</v>
      </c>
      <c r="E36" s="1">
        <v>-1</v>
      </c>
      <c r="F36" s="1">
        <v>0.2</v>
      </c>
      <c r="G36" s="14">
        <f t="shared" si="3"/>
        <v>2744.4855248188696</v>
      </c>
      <c r="H36" s="14">
        <f t="shared" si="9"/>
        <v>-1372.7427624094344</v>
      </c>
      <c r="I36" s="14">
        <f t="shared" si="9"/>
        <v>4082.5891709743128</v>
      </c>
      <c r="J36" s="14">
        <f t="shared" si="10"/>
        <v>-2745.4855248188687</v>
      </c>
      <c r="K36" s="14">
        <f t="shared" si="10"/>
        <v>4082.5891709743128</v>
      </c>
      <c r="L36" s="14">
        <f t="shared" si="5"/>
        <v>4081.5891709743137</v>
      </c>
      <c r="M36" s="14">
        <f t="shared" si="11"/>
        <v>-3005.7784307991597</v>
      </c>
      <c r="N36" s="14">
        <f t="shared" si="11"/>
        <v>3266.0713367794501</v>
      </c>
      <c r="O36" s="14">
        <f t="shared" si="7"/>
        <v>1927.967690624007</v>
      </c>
      <c r="P36" s="14"/>
      <c r="Q36" s="14">
        <f t="shared" si="12"/>
        <v>-2383949.1637430913</v>
      </c>
      <c r="R36">
        <f t="shared" si="1"/>
        <v>-1</v>
      </c>
      <c r="S36">
        <f t="shared" si="2"/>
        <v>0</v>
      </c>
    </row>
    <row r="37" spans="1:20" x14ac:dyDescent="0.25">
      <c r="A37" s="21"/>
      <c r="B37" s="1">
        <v>14</v>
      </c>
      <c r="C37" s="1">
        <v>3</v>
      </c>
      <c r="D37" s="1">
        <v>0</v>
      </c>
      <c r="E37" s="1">
        <v>-1</v>
      </c>
      <c r="F37" s="1">
        <v>0.2</v>
      </c>
      <c r="G37" s="14">
        <f t="shared" si="3"/>
        <v>1927.967690624007</v>
      </c>
      <c r="H37" s="14">
        <f t="shared" si="9"/>
        <v>-3005.7784307991597</v>
      </c>
      <c r="I37" s="14">
        <f t="shared" si="9"/>
        <v>3266.0713367794501</v>
      </c>
      <c r="J37" s="14">
        <f t="shared" si="10"/>
        <v>-9017.335292397478</v>
      </c>
      <c r="K37" s="14">
        <f t="shared" si="10"/>
        <v>0</v>
      </c>
      <c r="L37" s="14">
        <f t="shared" si="5"/>
        <v>-7089.3676017734706</v>
      </c>
      <c r="M37" s="14">
        <f t="shared" si="11"/>
        <v>1247.2421302649227</v>
      </c>
      <c r="N37" s="14">
        <f t="shared" si="11"/>
        <v>3266.0713367794501</v>
      </c>
      <c r="O37" s="14">
        <f t="shared" si="7"/>
        <v>3345.6412109787011</v>
      </c>
      <c r="P37" s="14"/>
      <c r="Q37" s="14">
        <f t="shared" si="12"/>
        <v>-2707861.4492248804</v>
      </c>
      <c r="R37">
        <f t="shared" si="1"/>
        <v>-1</v>
      </c>
      <c r="S37">
        <f t="shared" si="2"/>
        <v>0</v>
      </c>
    </row>
    <row r="38" spans="1:20" x14ac:dyDescent="0.25">
      <c r="A38" s="21"/>
      <c r="B38" s="1">
        <v>15</v>
      </c>
      <c r="C38" s="1">
        <v>3</v>
      </c>
      <c r="D38" s="1">
        <v>1</v>
      </c>
      <c r="E38" s="1">
        <v>-1</v>
      </c>
      <c r="F38" s="1">
        <v>0.2</v>
      </c>
      <c r="G38" s="14">
        <f t="shared" si="3"/>
        <v>3345.6412109787011</v>
      </c>
      <c r="H38" s="14">
        <f t="shared" si="9"/>
        <v>1247.2421302649227</v>
      </c>
      <c r="I38" s="14">
        <f t="shared" si="9"/>
        <v>3266.0713367794501</v>
      </c>
      <c r="J38" s="14">
        <f t="shared" si="10"/>
        <v>3741.7263907947681</v>
      </c>
      <c r="K38" s="14">
        <f t="shared" si="10"/>
        <v>3266.0713367794501</v>
      </c>
      <c r="L38" s="14">
        <f t="shared" si="5"/>
        <v>10353.438938552919</v>
      </c>
      <c r="M38" s="14">
        <f t="shared" si="11"/>
        <v>-4965.4212328668282</v>
      </c>
      <c r="N38" s="14">
        <f t="shared" si="11"/>
        <v>1195.1835490688663</v>
      </c>
      <c r="O38" s="14">
        <f t="shared" si="7"/>
        <v>1274.7534232681173</v>
      </c>
      <c r="P38" s="14"/>
      <c r="Q38" s="14">
        <f t="shared" si="12"/>
        <v>-3231066.3727669325</v>
      </c>
      <c r="R38">
        <f t="shared" si="1"/>
        <v>-1</v>
      </c>
      <c r="S38">
        <f t="shared" si="2"/>
        <v>0</v>
      </c>
    </row>
    <row r="39" spans="1:20" x14ac:dyDescent="0.25">
      <c r="A39" s="21"/>
      <c r="B39" s="1">
        <v>16</v>
      </c>
      <c r="C39" s="1">
        <v>3</v>
      </c>
      <c r="D39" s="1">
        <v>3</v>
      </c>
      <c r="E39" s="1">
        <v>-1</v>
      </c>
      <c r="F39" s="1">
        <v>0.2</v>
      </c>
      <c r="G39" s="14">
        <f t="shared" si="3"/>
        <v>1274.7534232681173</v>
      </c>
      <c r="H39" s="14">
        <f t="shared" ref="H39:I67" si="13">M38</f>
        <v>-4965.4212328668282</v>
      </c>
      <c r="I39" s="14">
        <f t="shared" si="13"/>
        <v>1195.1835490688663</v>
      </c>
      <c r="J39" s="14">
        <f t="shared" si="10"/>
        <v>-14896.263698600484</v>
      </c>
      <c r="K39" s="14">
        <f t="shared" si="10"/>
        <v>3585.550647206599</v>
      </c>
      <c r="L39" s="14">
        <f t="shared" si="5"/>
        <v>-10035.959628125767</v>
      </c>
      <c r="M39" s="14">
        <f t="shared" si="11"/>
        <v>1055.5545440086325</v>
      </c>
      <c r="N39" s="14">
        <f t="shared" si="11"/>
        <v>7216.1593259443271</v>
      </c>
      <c r="O39" s="14">
        <f t="shared" si="7"/>
        <v>3281.7453488932706</v>
      </c>
      <c r="P39" s="14"/>
      <c r="Q39" s="14">
        <f t="shared" si="12"/>
        <v>-4277476.2198510366</v>
      </c>
      <c r="R39">
        <f t="shared" si="1"/>
        <v>-1</v>
      </c>
      <c r="S39">
        <f t="shared" si="2"/>
        <v>0</v>
      </c>
    </row>
    <row r="40" spans="1:20" x14ac:dyDescent="0.25">
      <c r="A40" s="21"/>
      <c r="B40" s="1">
        <v>17</v>
      </c>
      <c r="C40" s="1">
        <v>4</v>
      </c>
      <c r="D40" s="1">
        <v>0</v>
      </c>
      <c r="E40" s="1">
        <v>-1</v>
      </c>
      <c r="F40" s="1">
        <v>0.2</v>
      </c>
      <c r="G40" s="14">
        <f t="shared" si="3"/>
        <v>3281.7453488932706</v>
      </c>
      <c r="H40" s="14">
        <f t="shared" si="13"/>
        <v>1055.5545440086325</v>
      </c>
      <c r="I40" s="14">
        <f t="shared" si="13"/>
        <v>7216.1593259443271</v>
      </c>
      <c r="J40" s="14">
        <f t="shared" si="10"/>
        <v>4222.2181760345302</v>
      </c>
      <c r="K40" s="14">
        <f t="shared" si="10"/>
        <v>0</v>
      </c>
      <c r="L40" s="14">
        <f t="shared" si="5"/>
        <v>7503.9635249278008</v>
      </c>
      <c r="M40" s="14">
        <f t="shared" si="11"/>
        <v>-4948.4162759336086</v>
      </c>
      <c r="N40" s="14">
        <f t="shared" si="11"/>
        <v>7216.1593259443271</v>
      </c>
      <c r="O40" s="14">
        <f t="shared" si="7"/>
        <v>1780.7526439077103</v>
      </c>
      <c r="P40" s="14"/>
      <c r="Q40" s="14">
        <f t="shared" si="12"/>
        <v>-3554978.6582487221</v>
      </c>
      <c r="R40">
        <f t="shared" si="1"/>
        <v>-1</v>
      </c>
      <c r="S40">
        <f t="shared" si="2"/>
        <v>0</v>
      </c>
    </row>
    <row r="41" spans="1:20" x14ac:dyDescent="0.25">
      <c r="A41" s="21"/>
      <c r="B41" s="1">
        <v>18</v>
      </c>
      <c r="C41" s="1">
        <v>4</v>
      </c>
      <c r="D41" s="1">
        <v>2</v>
      </c>
      <c r="E41" s="1">
        <v>-1</v>
      </c>
      <c r="F41" s="1">
        <v>0.2</v>
      </c>
      <c r="G41" s="14">
        <f t="shared" si="3"/>
        <v>1780.7526439077103</v>
      </c>
      <c r="H41" s="14">
        <f t="shared" si="13"/>
        <v>-4948.4162759336086</v>
      </c>
      <c r="I41" s="14">
        <f t="shared" si="13"/>
        <v>7216.1593259443271</v>
      </c>
      <c r="J41" s="14">
        <f t="shared" si="10"/>
        <v>-19793.665103734435</v>
      </c>
      <c r="K41" s="14">
        <f t="shared" si="10"/>
        <v>14432.318651888654</v>
      </c>
      <c r="L41" s="14">
        <f t="shared" si="5"/>
        <v>-3580.5938079380703</v>
      </c>
      <c r="M41" s="14">
        <f t="shared" si="11"/>
        <v>-2084.7412295831523</v>
      </c>
      <c r="N41" s="14">
        <f t="shared" si="11"/>
        <v>8647.9968491195559</v>
      </c>
      <c r="O41" s="14">
        <f t="shared" si="7"/>
        <v>2496.6714054953245</v>
      </c>
      <c r="P41" s="14"/>
      <c r="Q41" s="14">
        <f t="shared" si="12"/>
        <v>-4601388.5053328257</v>
      </c>
      <c r="R41">
        <f t="shared" si="1"/>
        <v>-1</v>
      </c>
      <c r="S41">
        <f t="shared" si="2"/>
        <v>0</v>
      </c>
    </row>
    <row r="42" spans="1:20" x14ac:dyDescent="0.25">
      <c r="A42" s="21"/>
      <c r="B42" s="1">
        <v>19</v>
      </c>
      <c r="C42" s="1">
        <v>5</v>
      </c>
      <c r="D42" s="1">
        <v>0</v>
      </c>
      <c r="E42" s="1">
        <v>-1</v>
      </c>
      <c r="F42" s="1">
        <v>0.2</v>
      </c>
      <c r="G42" s="14">
        <f t="shared" si="3"/>
        <v>2496.6714054953245</v>
      </c>
      <c r="H42" s="14">
        <f t="shared" si="13"/>
        <v>-2084.7412295831523</v>
      </c>
      <c r="I42" s="14">
        <f t="shared" si="13"/>
        <v>8647.9968491195559</v>
      </c>
      <c r="J42" s="14">
        <f t="shared" si="10"/>
        <v>-10423.706147915762</v>
      </c>
      <c r="K42" s="14">
        <f t="shared" si="10"/>
        <v>0</v>
      </c>
      <c r="L42" s="14">
        <f t="shared" si="5"/>
        <v>-7927.0347424204374</v>
      </c>
      <c r="M42" s="14">
        <f t="shared" si="11"/>
        <v>5841.2935128372865</v>
      </c>
      <c r="N42" s="14">
        <f t="shared" si="11"/>
        <v>8647.9968491195559</v>
      </c>
      <c r="O42" s="14">
        <f t="shared" si="7"/>
        <v>4081.8783539794122</v>
      </c>
      <c r="P42" s="14"/>
      <c r="Q42" s="14">
        <f t="shared" si="12"/>
        <v>-4402095.8672725633</v>
      </c>
      <c r="R42">
        <f t="shared" si="1"/>
        <v>-1</v>
      </c>
      <c r="S42">
        <f t="shared" si="2"/>
        <v>0</v>
      </c>
    </row>
    <row r="43" spans="1:20" x14ac:dyDescent="0.25">
      <c r="A43" s="21"/>
      <c r="B43" s="1">
        <v>20</v>
      </c>
      <c r="C43" s="1">
        <v>5</v>
      </c>
      <c r="D43" s="1">
        <v>1</v>
      </c>
      <c r="E43" s="1">
        <v>-1</v>
      </c>
      <c r="F43" s="1">
        <v>0.2</v>
      </c>
      <c r="G43" s="14">
        <f t="shared" si="3"/>
        <v>4081.8783539794122</v>
      </c>
      <c r="H43" s="14">
        <f t="shared" si="13"/>
        <v>5841.2935128372865</v>
      </c>
      <c r="I43" s="14">
        <f t="shared" si="13"/>
        <v>8647.9968491195559</v>
      </c>
      <c r="J43" s="14">
        <f t="shared" si="10"/>
        <v>29206.467564186431</v>
      </c>
      <c r="K43" s="14">
        <f t="shared" si="10"/>
        <v>8647.9968491195559</v>
      </c>
      <c r="L43" s="14">
        <f t="shared" si="5"/>
        <v>41936.342767285394</v>
      </c>
      <c r="M43" s="14">
        <f t="shared" si="11"/>
        <v>-36096.049254448117</v>
      </c>
      <c r="N43" s="14">
        <f t="shared" si="11"/>
        <v>260.52829566247601</v>
      </c>
      <c r="O43" s="14">
        <f t="shared" si="7"/>
        <v>-4305.5901994776677</v>
      </c>
      <c r="P43" s="14"/>
      <c r="Q43" s="14">
        <f t="shared" si="12"/>
        <v>-4925300.7908146158</v>
      </c>
      <c r="R43">
        <f t="shared" si="1"/>
        <v>-1</v>
      </c>
      <c r="S43">
        <f t="shared" si="2"/>
        <v>0</v>
      </c>
    </row>
    <row r="44" spans="1:20" x14ac:dyDescent="0.25">
      <c r="A44" s="21"/>
      <c r="B44" s="1">
        <v>21</v>
      </c>
      <c r="C44" s="1">
        <v>5</v>
      </c>
      <c r="D44" s="1">
        <v>2</v>
      </c>
      <c r="E44" s="1">
        <v>-1</v>
      </c>
      <c r="F44" s="1">
        <v>0.2</v>
      </c>
      <c r="G44" s="14">
        <f t="shared" si="3"/>
        <v>-4305.5901994776677</v>
      </c>
      <c r="H44" s="14">
        <f t="shared" si="13"/>
        <v>-36096.049254448117</v>
      </c>
      <c r="I44" s="14">
        <f t="shared" si="13"/>
        <v>260.52829566247601</v>
      </c>
      <c r="J44" s="14">
        <f t="shared" si="10"/>
        <v>-180480.24627224059</v>
      </c>
      <c r="K44" s="14">
        <f t="shared" si="10"/>
        <v>521.05659132495202</v>
      </c>
      <c r="L44" s="14">
        <f t="shared" si="5"/>
        <v>-184264.77988039333</v>
      </c>
      <c r="M44" s="14">
        <f t="shared" si="11"/>
        <v>148167.73062594523</v>
      </c>
      <c r="N44" s="14">
        <f t="shared" si="11"/>
        <v>73966.040247819808</v>
      </c>
      <c r="O44" s="14">
        <f t="shared" si="7"/>
        <v>32547.165776600999</v>
      </c>
      <c r="P44" s="14"/>
      <c r="Q44" s="14">
        <f t="shared" si="12"/>
        <v>-5448505.7143566674</v>
      </c>
      <c r="R44">
        <f t="shared" si="1"/>
        <v>-1</v>
      </c>
      <c r="S44">
        <f t="shared" si="2"/>
        <v>0</v>
      </c>
      <c r="T44" s="10" t="s">
        <v>19</v>
      </c>
    </row>
    <row r="45" spans="1:20" ht="15.75" thickBot="1" x14ac:dyDescent="0.3">
      <c r="A45" s="22"/>
      <c r="B45" s="5">
        <v>22</v>
      </c>
      <c r="C45" s="5">
        <v>5</v>
      </c>
      <c r="D45" s="5">
        <v>3</v>
      </c>
      <c r="E45" s="5">
        <v>-1</v>
      </c>
      <c r="F45" s="5">
        <v>0.2</v>
      </c>
      <c r="G45" s="15">
        <f t="shared" si="3"/>
        <v>32547.165776600999</v>
      </c>
      <c r="H45" s="15">
        <f t="shared" si="13"/>
        <v>148167.73062594523</v>
      </c>
      <c r="I45" s="15">
        <f t="shared" si="13"/>
        <v>73966.040247819808</v>
      </c>
      <c r="J45" s="15">
        <f t="shared" si="10"/>
        <v>740838.65312972618</v>
      </c>
      <c r="K45" s="15">
        <f t="shared" si="10"/>
        <v>221898.12074345944</v>
      </c>
      <c r="L45" s="15">
        <f t="shared" si="5"/>
        <v>995283.93964978657</v>
      </c>
      <c r="M45" s="15">
        <f t="shared" si="11"/>
        <v>-847117.20902384142</v>
      </c>
      <c r="N45" s="15">
        <f t="shared" si="11"/>
        <v>-523204.92354205222</v>
      </c>
      <c r="O45" s="15">
        <f t="shared" si="7"/>
        <v>-166509.82215335633</v>
      </c>
      <c r="P45" s="14"/>
      <c r="Q45" s="14">
        <f t="shared" si="12"/>
        <v>-5971710.6378987199</v>
      </c>
      <c r="R45">
        <f t="shared" si="1"/>
        <v>-1</v>
      </c>
      <c r="S45">
        <f t="shared" si="2"/>
        <v>0</v>
      </c>
      <c r="T45" s="10">
        <f>SUM(S24:S45)/2</f>
        <v>22</v>
      </c>
    </row>
    <row r="46" spans="1:20" x14ac:dyDescent="0.25">
      <c r="A46" s="20" t="s">
        <v>18</v>
      </c>
      <c r="B46" s="3">
        <v>1</v>
      </c>
      <c r="C46" s="3">
        <v>0</v>
      </c>
      <c r="D46" s="3">
        <v>1</v>
      </c>
      <c r="E46" s="3">
        <v>1</v>
      </c>
      <c r="F46" s="3">
        <v>0.2</v>
      </c>
      <c r="G46" s="13">
        <f t="shared" si="3"/>
        <v>-166509.82215335633</v>
      </c>
      <c r="H46" s="13">
        <f t="shared" si="13"/>
        <v>-847117.20902384142</v>
      </c>
      <c r="I46" s="13">
        <f t="shared" si="13"/>
        <v>-523204.92354205222</v>
      </c>
      <c r="J46" s="13">
        <f t="shared" si="10"/>
        <v>0</v>
      </c>
      <c r="K46" s="13">
        <f t="shared" si="10"/>
        <v>-523204.92354205222</v>
      </c>
      <c r="L46" s="13">
        <f t="shared" si="5"/>
        <v>-689714.74569540855</v>
      </c>
      <c r="M46" s="13">
        <f t="shared" si="11"/>
        <v>-847117.20902384142</v>
      </c>
      <c r="N46" s="13">
        <f t="shared" si="11"/>
        <v>-385261.77440297051</v>
      </c>
      <c r="O46" s="13">
        <f t="shared" si="7"/>
        <v>-28566.673014274624</v>
      </c>
      <c r="P46" s="14"/>
      <c r="Q46" s="14">
        <f>$M$67*C46+$N$67*D46+$O$67</f>
        <v>1306828024.5122354</v>
      </c>
      <c r="R46">
        <f t="shared" si="1"/>
        <v>1</v>
      </c>
      <c r="S46">
        <f t="shared" si="2"/>
        <v>0</v>
      </c>
    </row>
    <row r="47" spans="1:20" x14ac:dyDescent="0.25">
      <c r="A47" s="21"/>
      <c r="B47" s="1">
        <v>2</v>
      </c>
      <c r="C47" s="1">
        <v>0</v>
      </c>
      <c r="D47" s="1">
        <v>2</v>
      </c>
      <c r="E47" s="1">
        <v>1</v>
      </c>
      <c r="F47" s="1">
        <v>0.2</v>
      </c>
      <c r="G47" s="14">
        <f t="shared" si="3"/>
        <v>-28566.673014274624</v>
      </c>
      <c r="H47" s="14">
        <f t="shared" si="13"/>
        <v>-847117.20902384142</v>
      </c>
      <c r="I47" s="14">
        <f t="shared" si="13"/>
        <v>-385261.77440297051</v>
      </c>
      <c r="J47" s="14">
        <f t="shared" si="10"/>
        <v>0</v>
      </c>
      <c r="K47" s="14">
        <f t="shared" si="10"/>
        <v>-770523.54880594101</v>
      </c>
      <c r="L47" s="14">
        <f t="shared" si="5"/>
        <v>-799090.22182021569</v>
      </c>
      <c r="M47" s="14">
        <f t="shared" si="11"/>
        <v>-847117.20902384142</v>
      </c>
      <c r="N47" s="14">
        <f t="shared" si="11"/>
        <v>-65625.285674884217</v>
      </c>
      <c r="O47" s="14">
        <f t="shared" si="7"/>
        <v>131251.57134976852</v>
      </c>
      <c r="P47" s="14"/>
      <c r="Q47" s="14">
        <f t="shared" ref="Q47:Q67" si="14">$M$67*C47+$N$67*D47+$O$67</f>
        <v>2298166028.7358317</v>
      </c>
      <c r="R47">
        <f t="shared" si="1"/>
        <v>1</v>
      </c>
      <c r="S47">
        <f t="shared" si="2"/>
        <v>0</v>
      </c>
    </row>
    <row r="48" spans="1:20" x14ac:dyDescent="0.25">
      <c r="A48" s="21"/>
      <c r="B48" s="1">
        <v>3</v>
      </c>
      <c r="C48" s="1">
        <v>1</v>
      </c>
      <c r="D48" s="1">
        <v>1</v>
      </c>
      <c r="E48" s="1">
        <v>1</v>
      </c>
      <c r="F48" s="1">
        <v>0.2</v>
      </c>
      <c r="G48" s="14">
        <f t="shared" si="3"/>
        <v>131251.57134976852</v>
      </c>
      <c r="H48" s="14">
        <f t="shared" si="13"/>
        <v>-847117.20902384142</v>
      </c>
      <c r="I48" s="14">
        <f t="shared" si="13"/>
        <v>-65625.285674884217</v>
      </c>
      <c r="J48" s="14">
        <f t="shared" si="10"/>
        <v>-847117.20902384142</v>
      </c>
      <c r="K48" s="14">
        <f t="shared" si="10"/>
        <v>-65625.285674884217</v>
      </c>
      <c r="L48" s="14">
        <f t="shared" si="5"/>
        <v>-781490.92334895709</v>
      </c>
      <c r="M48" s="14">
        <f t="shared" si="11"/>
        <v>-690818.82435404998</v>
      </c>
      <c r="N48" s="14">
        <f t="shared" si="11"/>
        <v>90673.098994907195</v>
      </c>
      <c r="O48" s="14">
        <f t="shared" si="7"/>
        <v>287549.95601955993</v>
      </c>
      <c r="P48" s="14"/>
      <c r="Q48" s="14">
        <f t="shared" si="14"/>
        <v>2911918373.7878284</v>
      </c>
      <c r="R48">
        <f t="shared" si="1"/>
        <v>1</v>
      </c>
      <c r="S48">
        <f t="shared" si="2"/>
        <v>0</v>
      </c>
    </row>
    <row r="49" spans="1:19" x14ac:dyDescent="0.25">
      <c r="A49" s="21"/>
      <c r="B49" s="1">
        <v>4</v>
      </c>
      <c r="C49" s="1">
        <v>1</v>
      </c>
      <c r="D49" s="1">
        <v>2</v>
      </c>
      <c r="E49" s="1">
        <v>1</v>
      </c>
      <c r="F49" s="1">
        <v>0.2</v>
      </c>
      <c r="G49" s="14">
        <f t="shared" si="3"/>
        <v>287549.95601955993</v>
      </c>
      <c r="H49" s="14">
        <f t="shared" si="13"/>
        <v>-690818.82435404998</v>
      </c>
      <c r="I49" s="14">
        <f t="shared" si="13"/>
        <v>90673.098994907195</v>
      </c>
      <c r="J49" s="14">
        <f t="shared" si="10"/>
        <v>-690818.82435404998</v>
      </c>
      <c r="K49" s="14">
        <f t="shared" si="10"/>
        <v>181346.19798981439</v>
      </c>
      <c r="L49" s="14">
        <f t="shared" si="5"/>
        <v>-221922.67034467566</v>
      </c>
      <c r="M49" s="14">
        <f t="shared" si="11"/>
        <v>-646434.09028511483</v>
      </c>
      <c r="N49" s="14">
        <f t="shared" si="11"/>
        <v>179442.56713277748</v>
      </c>
      <c r="O49" s="14">
        <f t="shared" si="7"/>
        <v>331934.69008849509</v>
      </c>
      <c r="P49" s="14"/>
      <c r="Q49" s="14">
        <f t="shared" si="14"/>
        <v>3903256378.011425</v>
      </c>
      <c r="R49">
        <f t="shared" si="1"/>
        <v>1</v>
      </c>
      <c r="S49">
        <f t="shared" si="2"/>
        <v>0</v>
      </c>
    </row>
    <row r="50" spans="1:19" x14ac:dyDescent="0.25">
      <c r="A50" s="21"/>
      <c r="B50" s="1">
        <v>5</v>
      </c>
      <c r="C50" s="1">
        <v>1</v>
      </c>
      <c r="D50" s="1">
        <v>3</v>
      </c>
      <c r="E50" s="1">
        <v>1</v>
      </c>
      <c r="F50" s="1">
        <v>0.2</v>
      </c>
      <c r="G50" s="14">
        <f t="shared" si="3"/>
        <v>331934.69008849509</v>
      </c>
      <c r="H50" s="14">
        <f t="shared" si="13"/>
        <v>-646434.09028511483</v>
      </c>
      <c r="I50" s="14">
        <f t="shared" si="13"/>
        <v>179442.56713277748</v>
      </c>
      <c r="J50" s="14">
        <f t="shared" si="10"/>
        <v>-646434.09028511483</v>
      </c>
      <c r="K50" s="14">
        <f t="shared" si="10"/>
        <v>538327.70139833237</v>
      </c>
      <c r="L50" s="14">
        <f t="shared" si="5"/>
        <v>223828.30120171263</v>
      </c>
      <c r="M50" s="14">
        <f t="shared" si="11"/>
        <v>-691199.55052545737</v>
      </c>
      <c r="N50" s="14">
        <f t="shared" si="11"/>
        <v>45146.186411749892</v>
      </c>
      <c r="O50" s="14">
        <f t="shared" si="7"/>
        <v>287169.22984815255</v>
      </c>
      <c r="P50" s="14"/>
      <c r="Q50" s="14">
        <f t="shared" si="14"/>
        <v>4894594382.2350216</v>
      </c>
      <c r="R50">
        <f t="shared" si="1"/>
        <v>1</v>
      </c>
      <c r="S50">
        <f t="shared" si="2"/>
        <v>0</v>
      </c>
    </row>
    <row r="51" spans="1:19" x14ac:dyDescent="0.25">
      <c r="A51" s="21"/>
      <c r="B51" s="1">
        <v>6</v>
      </c>
      <c r="C51" s="1">
        <v>2</v>
      </c>
      <c r="D51" s="1">
        <v>2</v>
      </c>
      <c r="E51" s="1">
        <v>1</v>
      </c>
      <c r="F51" s="1">
        <v>0.2</v>
      </c>
      <c r="G51" s="14">
        <f t="shared" si="3"/>
        <v>287169.22984815255</v>
      </c>
      <c r="H51" s="14">
        <f t="shared" si="13"/>
        <v>-691199.55052545737</v>
      </c>
      <c r="I51" s="14">
        <f t="shared" si="13"/>
        <v>45146.186411749892</v>
      </c>
      <c r="J51" s="14">
        <f t="shared" si="10"/>
        <v>-1382399.1010509147</v>
      </c>
      <c r="K51" s="14">
        <f t="shared" si="10"/>
        <v>90292.372823499783</v>
      </c>
      <c r="L51" s="14">
        <f t="shared" si="5"/>
        <v>-1004937.4983792624</v>
      </c>
      <c r="M51" s="14">
        <f t="shared" si="11"/>
        <v>-289224.15117375238</v>
      </c>
      <c r="N51" s="14">
        <f t="shared" si="11"/>
        <v>447121.5857634549</v>
      </c>
      <c r="O51" s="14">
        <f t="shared" si="7"/>
        <v>488156.92952400504</v>
      </c>
      <c r="P51" s="14"/>
      <c r="Q51" s="14">
        <f t="shared" si="14"/>
        <v>5508346727.2870178</v>
      </c>
      <c r="R51">
        <f t="shared" si="1"/>
        <v>1</v>
      </c>
      <c r="S51">
        <f t="shared" si="2"/>
        <v>0</v>
      </c>
    </row>
    <row r="52" spans="1:19" x14ac:dyDescent="0.25">
      <c r="A52" s="21"/>
      <c r="B52" s="1">
        <v>7</v>
      </c>
      <c r="C52" s="1">
        <v>2</v>
      </c>
      <c r="D52" s="1">
        <v>3</v>
      </c>
      <c r="E52" s="1">
        <v>1</v>
      </c>
      <c r="F52" s="1">
        <v>0.2</v>
      </c>
      <c r="G52" s="14">
        <f t="shared" si="3"/>
        <v>488156.92952400504</v>
      </c>
      <c r="H52" s="14">
        <f t="shared" si="13"/>
        <v>-289224.15117375238</v>
      </c>
      <c r="I52" s="14">
        <f t="shared" si="13"/>
        <v>447121.5857634549</v>
      </c>
      <c r="J52" s="14">
        <f t="shared" si="10"/>
        <v>-578448.30234750477</v>
      </c>
      <c r="K52" s="14">
        <f t="shared" si="10"/>
        <v>1341364.7572903647</v>
      </c>
      <c r="L52" s="14">
        <f t="shared" si="5"/>
        <v>1251073.3844668651</v>
      </c>
      <c r="M52" s="14">
        <f t="shared" si="11"/>
        <v>-789653.1049604984</v>
      </c>
      <c r="N52" s="14">
        <f t="shared" si="11"/>
        <v>-303521.84491666418</v>
      </c>
      <c r="O52" s="14">
        <f t="shared" si="7"/>
        <v>237942.452630632</v>
      </c>
      <c r="P52" s="14"/>
      <c r="Q52" s="14">
        <f t="shared" si="14"/>
        <v>6499684731.5106144</v>
      </c>
      <c r="R52">
        <f t="shared" si="1"/>
        <v>1</v>
      </c>
      <c r="S52">
        <f t="shared" si="2"/>
        <v>0</v>
      </c>
    </row>
    <row r="53" spans="1:19" x14ac:dyDescent="0.25">
      <c r="A53" s="21"/>
      <c r="B53" s="1">
        <v>8</v>
      </c>
      <c r="C53" s="1">
        <v>3</v>
      </c>
      <c r="D53" s="1">
        <v>2</v>
      </c>
      <c r="E53" s="1">
        <v>1</v>
      </c>
      <c r="F53" s="1">
        <v>0.2</v>
      </c>
      <c r="G53" s="14">
        <f t="shared" si="3"/>
        <v>237942.452630632</v>
      </c>
      <c r="H53" s="14">
        <f t="shared" si="13"/>
        <v>-789653.1049604984</v>
      </c>
      <c r="I53" s="14">
        <f t="shared" si="13"/>
        <v>-303521.84491666418</v>
      </c>
      <c r="J53" s="14">
        <f t="shared" si="10"/>
        <v>-2368959.3148814952</v>
      </c>
      <c r="K53" s="14">
        <f t="shared" si="10"/>
        <v>-607043.68983332836</v>
      </c>
      <c r="L53" s="14">
        <f t="shared" si="5"/>
        <v>-2738060.5520841912</v>
      </c>
      <c r="M53" s="14">
        <f t="shared" si="11"/>
        <v>853183.82629001653</v>
      </c>
      <c r="N53" s="14">
        <f t="shared" si="11"/>
        <v>791702.77591701236</v>
      </c>
      <c r="O53" s="14">
        <f t="shared" si="7"/>
        <v>785554.76304747025</v>
      </c>
      <c r="P53" s="14"/>
      <c r="Q53" s="14">
        <f t="shared" si="14"/>
        <v>7113437076.5626125</v>
      </c>
      <c r="R53">
        <f t="shared" si="1"/>
        <v>1</v>
      </c>
      <c r="S53">
        <f t="shared" si="2"/>
        <v>0</v>
      </c>
    </row>
    <row r="54" spans="1:19" x14ac:dyDescent="0.25">
      <c r="A54" s="21"/>
      <c r="B54" s="1">
        <v>9</v>
      </c>
      <c r="C54" s="1">
        <v>4</v>
      </c>
      <c r="D54" s="1">
        <v>1</v>
      </c>
      <c r="E54" s="1">
        <v>1</v>
      </c>
      <c r="F54" s="1">
        <v>0.2</v>
      </c>
      <c r="G54" s="14">
        <f t="shared" si="3"/>
        <v>785554.76304747025</v>
      </c>
      <c r="H54" s="14">
        <f t="shared" si="13"/>
        <v>853183.82629001653</v>
      </c>
      <c r="I54" s="14">
        <f t="shared" si="13"/>
        <v>791702.77591701236</v>
      </c>
      <c r="J54" s="14">
        <f t="shared" si="10"/>
        <v>3412735.3051600661</v>
      </c>
      <c r="K54" s="14">
        <f t="shared" si="10"/>
        <v>791702.77591701236</v>
      </c>
      <c r="L54" s="14">
        <f t="shared" si="5"/>
        <v>4989992.8441245481</v>
      </c>
      <c r="M54" s="14">
        <f t="shared" si="11"/>
        <v>-3138809.6490096222</v>
      </c>
      <c r="N54" s="14">
        <f t="shared" si="11"/>
        <v>-206295.59290789731</v>
      </c>
      <c r="O54" s="14">
        <f t="shared" si="7"/>
        <v>-212443.60577743943</v>
      </c>
      <c r="P54" s="14"/>
      <c r="Q54" s="14">
        <f t="shared" si="14"/>
        <v>7727189421.6146088</v>
      </c>
      <c r="R54">
        <f t="shared" si="1"/>
        <v>1</v>
      </c>
      <c r="S54">
        <f t="shared" si="2"/>
        <v>0</v>
      </c>
    </row>
    <row r="55" spans="1:19" x14ac:dyDescent="0.25">
      <c r="A55" s="21"/>
      <c r="B55" s="1">
        <v>10</v>
      </c>
      <c r="C55" s="1">
        <v>4</v>
      </c>
      <c r="D55" s="1">
        <v>3</v>
      </c>
      <c r="E55" s="1">
        <v>1</v>
      </c>
      <c r="F55" s="1">
        <v>0.2</v>
      </c>
      <c r="G55" s="14">
        <f t="shared" si="3"/>
        <v>-212443.60577743943</v>
      </c>
      <c r="H55" s="14">
        <f t="shared" si="13"/>
        <v>-3138809.6490096222</v>
      </c>
      <c r="I55" s="14">
        <f t="shared" si="13"/>
        <v>-206295.59290789731</v>
      </c>
      <c r="J55" s="14">
        <f t="shared" si="10"/>
        <v>-12555238.596038489</v>
      </c>
      <c r="K55" s="14">
        <f t="shared" si="10"/>
        <v>-618886.77872369194</v>
      </c>
      <c r="L55" s="14">
        <f t="shared" si="5"/>
        <v>-13386568.98053962</v>
      </c>
      <c r="M55" s="14">
        <f t="shared" si="11"/>
        <v>7570446.3354220744</v>
      </c>
      <c r="N55" s="14">
        <f t="shared" si="11"/>
        <v>7825646.3954158751</v>
      </c>
      <c r="O55" s="14">
        <f t="shared" si="7"/>
        <v>2464870.3903304851</v>
      </c>
      <c r="P55" s="14"/>
      <c r="Q55" s="14">
        <f t="shared" si="14"/>
        <v>9709865430.0618019</v>
      </c>
      <c r="R55">
        <f t="shared" si="1"/>
        <v>1</v>
      </c>
      <c r="S55">
        <f t="shared" si="2"/>
        <v>0</v>
      </c>
    </row>
    <row r="56" spans="1:19" x14ac:dyDescent="0.25">
      <c r="A56" s="21"/>
      <c r="B56" s="1">
        <v>11</v>
      </c>
      <c r="C56" s="1">
        <v>0</v>
      </c>
      <c r="D56" s="1">
        <v>3</v>
      </c>
      <c r="E56" s="1">
        <v>1</v>
      </c>
      <c r="F56" s="1">
        <v>0.2</v>
      </c>
      <c r="G56" s="14">
        <f t="shared" si="3"/>
        <v>2464870.3903304851</v>
      </c>
      <c r="H56" s="14">
        <f t="shared" si="13"/>
        <v>7570446.3354220744</v>
      </c>
      <c r="I56" s="14">
        <f t="shared" si="13"/>
        <v>7825646.3954158751</v>
      </c>
      <c r="J56" s="14">
        <f t="shared" si="10"/>
        <v>0</v>
      </c>
      <c r="K56" s="14">
        <f t="shared" si="10"/>
        <v>23476939.186247624</v>
      </c>
      <c r="L56" s="14">
        <f t="shared" si="5"/>
        <v>25941809.57657811</v>
      </c>
      <c r="M56" s="14">
        <f t="shared" si="11"/>
        <v>7570446.3354220744</v>
      </c>
      <c r="N56" s="14">
        <f t="shared" si="11"/>
        <v>-7739438.7505309926</v>
      </c>
      <c r="O56" s="14">
        <f t="shared" si="7"/>
        <v>-2723491.3249851372</v>
      </c>
      <c r="P56" s="14"/>
      <c r="Q56" s="14">
        <f t="shared" si="14"/>
        <v>3289504032.9594278</v>
      </c>
      <c r="R56">
        <f t="shared" si="1"/>
        <v>1</v>
      </c>
      <c r="S56">
        <f t="shared" si="2"/>
        <v>0</v>
      </c>
    </row>
    <row r="57" spans="1:19" x14ac:dyDescent="0.25">
      <c r="A57" s="21"/>
      <c r="B57" s="1">
        <v>12</v>
      </c>
      <c r="C57" s="1">
        <v>2</v>
      </c>
      <c r="D57" s="1">
        <v>0</v>
      </c>
      <c r="E57" s="1">
        <v>-1</v>
      </c>
      <c r="F57" s="1">
        <v>0.2</v>
      </c>
      <c r="G57" s="14">
        <f t="shared" si="3"/>
        <v>-2723491.3249851372</v>
      </c>
      <c r="H57" s="14">
        <f t="shared" si="13"/>
        <v>7570446.3354220744</v>
      </c>
      <c r="I57" s="14">
        <f t="shared" si="13"/>
        <v>-7739438.7505309926</v>
      </c>
      <c r="J57" s="14">
        <f t="shared" si="10"/>
        <v>15140892.670844149</v>
      </c>
      <c r="K57" s="14">
        <f t="shared" si="10"/>
        <v>0</v>
      </c>
      <c r="L57" s="14">
        <f t="shared" si="5"/>
        <v>12417401.345859012</v>
      </c>
      <c r="M57" s="14">
        <f t="shared" si="11"/>
        <v>2603485.3970784694</v>
      </c>
      <c r="N57" s="14">
        <f t="shared" si="11"/>
        <v>-7739438.7505309926</v>
      </c>
      <c r="O57" s="14">
        <f t="shared" si="7"/>
        <v>-5206971.7941569397</v>
      </c>
      <c r="P57" s="14"/>
      <c r="Q57" s="14">
        <f t="shared" si="14"/>
        <v>3525670718.8398256</v>
      </c>
      <c r="R57">
        <f t="shared" si="1"/>
        <v>1</v>
      </c>
      <c r="S57">
        <f t="shared" si="2"/>
        <v>4</v>
      </c>
    </row>
    <row r="58" spans="1:19" x14ac:dyDescent="0.25">
      <c r="A58" s="21"/>
      <c r="B58" s="1">
        <v>13</v>
      </c>
      <c r="C58" s="1">
        <v>2</v>
      </c>
      <c r="D58" s="1">
        <v>1</v>
      </c>
      <c r="E58" s="1">
        <v>-1</v>
      </c>
      <c r="F58" s="1">
        <v>0.2</v>
      </c>
      <c r="G58" s="14">
        <f t="shared" si="3"/>
        <v>-5206971.7941569397</v>
      </c>
      <c r="H58" s="14">
        <f t="shared" si="13"/>
        <v>2603485.3970784694</v>
      </c>
      <c r="I58" s="14">
        <f t="shared" si="13"/>
        <v>-7739438.7505309926</v>
      </c>
      <c r="J58" s="14">
        <f t="shared" si="10"/>
        <v>5206970.7941569388</v>
      </c>
      <c r="K58" s="14">
        <f t="shared" si="10"/>
        <v>-7739438.7505309926</v>
      </c>
      <c r="L58" s="14">
        <f t="shared" si="5"/>
        <v>-7739439.7505309936</v>
      </c>
      <c r="M58" s="14">
        <f t="shared" si="11"/>
        <v>5699260.8972908668</v>
      </c>
      <c r="N58" s="14">
        <f t="shared" si="11"/>
        <v>-6191551.0004247939</v>
      </c>
      <c r="O58" s="14">
        <f t="shared" si="7"/>
        <v>-3659084.044050741</v>
      </c>
      <c r="P58" s="14"/>
      <c r="Q58" s="14">
        <f t="shared" si="14"/>
        <v>4517008723.0634222</v>
      </c>
      <c r="R58">
        <f t="shared" si="1"/>
        <v>1</v>
      </c>
      <c r="S58">
        <f t="shared" si="2"/>
        <v>4</v>
      </c>
    </row>
    <row r="59" spans="1:19" x14ac:dyDescent="0.25">
      <c r="A59" s="21"/>
      <c r="B59" s="1">
        <v>14</v>
      </c>
      <c r="C59" s="1">
        <v>3</v>
      </c>
      <c r="D59" s="1">
        <v>0</v>
      </c>
      <c r="E59" s="1">
        <v>-1</v>
      </c>
      <c r="F59" s="1">
        <v>0.2</v>
      </c>
      <c r="G59" s="14">
        <f t="shared" si="3"/>
        <v>-3659084.044050741</v>
      </c>
      <c r="H59" s="14">
        <f t="shared" si="13"/>
        <v>5699260.8972908668</v>
      </c>
      <c r="I59" s="14">
        <f t="shared" si="13"/>
        <v>-6191551.0004247939</v>
      </c>
      <c r="J59" s="14">
        <f t="shared" si="10"/>
        <v>17097782.6918726</v>
      </c>
      <c r="K59" s="14">
        <f t="shared" si="10"/>
        <v>0</v>
      </c>
      <c r="L59" s="14">
        <f t="shared" si="5"/>
        <v>13438698.647821859</v>
      </c>
      <c r="M59" s="14">
        <f t="shared" si="11"/>
        <v>-2363958.8914022483</v>
      </c>
      <c r="N59" s="14">
        <f t="shared" si="11"/>
        <v>-6191551.0004247939</v>
      </c>
      <c r="O59" s="14">
        <f t="shared" si="7"/>
        <v>-6346823.9736151127</v>
      </c>
      <c r="P59" s="14"/>
      <c r="Q59" s="14">
        <f t="shared" si="14"/>
        <v>5130761068.1154194</v>
      </c>
      <c r="R59">
        <f t="shared" si="1"/>
        <v>1</v>
      </c>
      <c r="S59">
        <f t="shared" si="2"/>
        <v>4</v>
      </c>
    </row>
    <row r="60" spans="1:19" x14ac:dyDescent="0.25">
      <c r="A60" s="21"/>
      <c r="B60" s="1">
        <v>15</v>
      </c>
      <c r="C60" s="1">
        <v>3</v>
      </c>
      <c r="D60" s="1">
        <v>1</v>
      </c>
      <c r="E60" s="1">
        <v>-1</v>
      </c>
      <c r="F60" s="1">
        <v>0.2</v>
      </c>
      <c r="G60" s="14">
        <f t="shared" si="3"/>
        <v>-6346823.9736151127</v>
      </c>
      <c r="H60" s="14">
        <f t="shared" si="13"/>
        <v>-2363958.8914022483</v>
      </c>
      <c r="I60" s="14">
        <f t="shared" si="13"/>
        <v>-6191551.0004247939</v>
      </c>
      <c r="J60" s="14">
        <f t="shared" si="10"/>
        <v>-7091876.6742067449</v>
      </c>
      <c r="K60" s="14">
        <f t="shared" si="10"/>
        <v>-6191551.0004247939</v>
      </c>
      <c r="L60" s="14">
        <f t="shared" si="5"/>
        <v>-19630251.648246653</v>
      </c>
      <c r="M60" s="14">
        <f t="shared" si="11"/>
        <v>9414191.4975457452</v>
      </c>
      <c r="N60" s="14">
        <f t="shared" si="11"/>
        <v>-2265500.8707754631</v>
      </c>
      <c r="O60" s="14">
        <f t="shared" si="7"/>
        <v>-2420773.8439657819</v>
      </c>
      <c r="P60" s="14"/>
      <c r="Q60" s="14">
        <f t="shared" si="14"/>
        <v>6122099072.339016</v>
      </c>
      <c r="R60">
        <f t="shared" si="1"/>
        <v>1</v>
      </c>
      <c r="S60">
        <f t="shared" si="2"/>
        <v>4</v>
      </c>
    </row>
    <row r="61" spans="1:19" x14ac:dyDescent="0.25">
      <c r="A61" s="21"/>
      <c r="B61" s="1">
        <v>16</v>
      </c>
      <c r="C61" s="1">
        <v>3</v>
      </c>
      <c r="D61" s="1">
        <v>3</v>
      </c>
      <c r="E61" s="1">
        <v>-1</v>
      </c>
      <c r="F61" s="1">
        <v>0.2</v>
      </c>
      <c r="G61" s="14">
        <f t="shared" si="3"/>
        <v>-2420773.8439657819</v>
      </c>
      <c r="H61" s="14">
        <f t="shared" si="13"/>
        <v>9414191.4975457452</v>
      </c>
      <c r="I61" s="14">
        <f t="shared" si="13"/>
        <v>-2265500.8707754631</v>
      </c>
      <c r="J61" s="14">
        <f t="shared" si="10"/>
        <v>28242574.492637236</v>
      </c>
      <c r="K61" s="14">
        <f t="shared" si="10"/>
        <v>-6796502.6123263892</v>
      </c>
      <c r="L61" s="14">
        <f t="shared" si="5"/>
        <v>19025298.036345065</v>
      </c>
      <c r="M61" s="14">
        <f t="shared" si="11"/>
        <v>-2000987.9242612943</v>
      </c>
      <c r="N61" s="14">
        <f t="shared" si="11"/>
        <v>-13680680.292582503</v>
      </c>
      <c r="O61" s="14">
        <f t="shared" si="7"/>
        <v>-6225833.6512347944</v>
      </c>
      <c r="P61" s="14"/>
      <c r="Q61" s="14">
        <f t="shared" si="14"/>
        <v>8104775080.7862082</v>
      </c>
      <c r="R61">
        <f t="shared" si="1"/>
        <v>1</v>
      </c>
      <c r="S61">
        <f t="shared" si="2"/>
        <v>4</v>
      </c>
    </row>
    <row r="62" spans="1:19" x14ac:dyDescent="0.25">
      <c r="A62" s="21"/>
      <c r="B62" s="1">
        <v>17</v>
      </c>
      <c r="C62" s="1">
        <v>4</v>
      </c>
      <c r="D62" s="1">
        <v>0</v>
      </c>
      <c r="E62" s="1">
        <v>-1</v>
      </c>
      <c r="F62" s="1">
        <v>0.2</v>
      </c>
      <c r="G62" s="14">
        <f t="shared" si="3"/>
        <v>-6225833.6512347944</v>
      </c>
      <c r="H62" s="14">
        <f t="shared" si="13"/>
        <v>-2000987.9242612943</v>
      </c>
      <c r="I62" s="14">
        <f t="shared" si="13"/>
        <v>-13680680.292582503</v>
      </c>
      <c r="J62" s="14">
        <f t="shared" si="10"/>
        <v>-8003951.6970451772</v>
      </c>
      <c r="K62" s="14">
        <f t="shared" si="10"/>
        <v>0</v>
      </c>
      <c r="L62" s="14">
        <f t="shared" si="5"/>
        <v>-14229785.348279972</v>
      </c>
      <c r="M62" s="14">
        <f t="shared" si="11"/>
        <v>9382839.5543626845</v>
      </c>
      <c r="N62" s="14">
        <f t="shared" si="11"/>
        <v>-13680680.292582503</v>
      </c>
      <c r="O62" s="14">
        <f t="shared" si="7"/>
        <v>-3379876.7815787997</v>
      </c>
      <c r="P62" s="14"/>
      <c r="Q62" s="14">
        <f t="shared" si="14"/>
        <v>6735851417.3910122</v>
      </c>
      <c r="R62">
        <f t="shared" si="1"/>
        <v>1</v>
      </c>
      <c r="S62">
        <f t="shared" si="2"/>
        <v>4</v>
      </c>
    </row>
    <row r="63" spans="1:19" x14ac:dyDescent="0.25">
      <c r="A63" s="21"/>
      <c r="B63" s="1">
        <v>18</v>
      </c>
      <c r="C63" s="1">
        <v>4</v>
      </c>
      <c r="D63" s="1">
        <v>2</v>
      </c>
      <c r="E63" s="1">
        <v>-1</v>
      </c>
      <c r="F63" s="1">
        <v>0.2</v>
      </c>
      <c r="G63" s="14">
        <f t="shared" si="3"/>
        <v>-3379876.7815787997</v>
      </c>
      <c r="H63" s="14">
        <f t="shared" si="13"/>
        <v>9382839.5543626845</v>
      </c>
      <c r="I63" s="14">
        <f t="shared" si="13"/>
        <v>-13680680.292582503</v>
      </c>
      <c r="J63" s="14">
        <f t="shared" si="10"/>
        <v>37531358.217450738</v>
      </c>
      <c r="K63" s="14">
        <f t="shared" si="10"/>
        <v>-27361360.585165005</v>
      </c>
      <c r="L63" s="14">
        <f t="shared" si="5"/>
        <v>6790120.8507069331</v>
      </c>
      <c r="M63" s="14">
        <f t="shared" si="11"/>
        <v>3950742.0737971375</v>
      </c>
      <c r="N63" s="14">
        <f t="shared" si="11"/>
        <v>-16396729.032865277</v>
      </c>
      <c r="O63" s="14">
        <f t="shared" si="7"/>
        <v>-4737901.1517201867</v>
      </c>
      <c r="P63" s="14"/>
      <c r="Q63" s="14">
        <f t="shared" si="14"/>
        <v>8718527425.8382053</v>
      </c>
      <c r="R63">
        <f t="shared" si="1"/>
        <v>1</v>
      </c>
      <c r="S63">
        <f t="shared" si="2"/>
        <v>4</v>
      </c>
    </row>
    <row r="64" spans="1:19" x14ac:dyDescent="0.25">
      <c r="A64" s="21"/>
      <c r="B64" s="1">
        <v>19</v>
      </c>
      <c r="C64" s="1">
        <v>5</v>
      </c>
      <c r="D64" s="1">
        <v>0</v>
      </c>
      <c r="E64" s="1">
        <v>-1</v>
      </c>
      <c r="F64" s="1">
        <v>0.2</v>
      </c>
      <c r="G64" s="14">
        <f t="shared" si="3"/>
        <v>-4737901.1517201867</v>
      </c>
      <c r="H64" s="14">
        <f t="shared" si="13"/>
        <v>3950742.0737971375</v>
      </c>
      <c r="I64" s="14">
        <f t="shared" si="13"/>
        <v>-16396729.032865277</v>
      </c>
      <c r="J64" s="14">
        <f t="shared" si="10"/>
        <v>19753710.368985686</v>
      </c>
      <c r="K64" s="14">
        <f t="shared" si="10"/>
        <v>0</v>
      </c>
      <c r="L64" s="14">
        <f t="shared" si="5"/>
        <v>15015809.2172655</v>
      </c>
      <c r="M64" s="14">
        <f t="shared" si="11"/>
        <v>-11065068.143468365</v>
      </c>
      <c r="N64" s="14">
        <f t="shared" si="11"/>
        <v>-16396729.032865277</v>
      </c>
      <c r="O64" s="14">
        <f t="shared" si="7"/>
        <v>-7741063.1951732868</v>
      </c>
      <c r="P64" s="14"/>
      <c r="Q64" s="14">
        <f t="shared" si="14"/>
        <v>8340941766.666605</v>
      </c>
      <c r="R64">
        <f t="shared" si="1"/>
        <v>1</v>
      </c>
      <c r="S64">
        <f t="shared" si="2"/>
        <v>4</v>
      </c>
    </row>
    <row r="65" spans="1:20" x14ac:dyDescent="0.25">
      <c r="A65" s="21"/>
      <c r="B65" s="1">
        <v>20</v>
      </c>
      <c r="C65" s="1">
        <v>5</v>
      </c>
      <c r="D65" s="1">
        <v>1</v>
      </c>
      <c r="E65" s="1">
        <v>-1</v>
      </c>
      <c r="F65" s="1">
        <v>0.2</v>
      </c>
      <c r="G65" s="14">
        <f t="shared" si="3"/>
        <v>-7741063.1951732868</v>
      </c>
      <c r="H65" s="14">
        <f t="shared" si="13"/>
        <v>-11065068.143468365</v>
      </c>
      <c r="I65" s="14">
        <f t="shared" si="13"/>
        <v>-16396729.032865277</v>
      </c>
      <c r="J65" s="14">
        <f t="shared" si="10"/>
        <v>-55325340.717341825</v>
      </c>
      <c r="K65" s="14">
        <f t="shared" si="10"/>
        <v>-16396729.032865277</v>
      </c>
      <c r="L65" s="14">
        <f t="shared" si="5"/>
        <v>-79463132.94538039</v>
      </c>
      <c r="M65" s="14">
        <f t="shared" si="11"/>
        <v>68398063.801912025</v>
      </c>
      <c r="N65" s="14">
        <f t="shared" si="11"/>
        <v>-504102.64378919825</v>
      </c>
      <c r="O65" s="14">
        <f t="shared" si="7"/>
        <v>8151563.1939027915</v>
      </c>
      <c r="P65" s="14"/>
      <c r="Q65" s="14">
        <f t="shared" si="14"/>
        <v>9332279770.8902016</v>
      </c>
      <c r="R65">
        <f t="shared" si="1"/>
        <v>1</v>
      </c>
      <c r="S65">
        <f t="shared" si="2"/>
        <v>4</v>
      </c>
    </row>
    <row r="66" spans="1:20" x14ac:dyDescent="0.25">
      <c r="A66" s="21"/>
      <c r="B66" s="1">
        <v>21</v>
      </c>
      <c r="C66" s="1">
        <v>5</v>
      </c>
      <c r="D66" s="1">
        <v>2</v>
      </c>
      <c r="E66" s="1">
        <v>-1</v>
      </c>
      <c r="F66" s="1">
        <v>0.2</v>
      </c>
      <c r="G66" s="14">
        <f t="shared" si="3"/>
        <v>8151563.1939027915</v>
      </c>
      <c r="H66" s="14">
        <f t="shared" si="13"/>
        <v>68398063.801912025</v>
      </c>
      <c r="I66" s="14">
        <f t="shared" si="13"/>
        <v>-504102.64378919825</v>
      </c>
      <c r="J66" s="14">
        <f t="shared" si="10"/>
        <v>341990319.00956011</v>
      </c>
      <c r="K66" s="14">
        <f t="shared" si="10"/>
        <v>-1008205.2875783965</v>
      </c>
      <c r="L66" s="14">
        <f t="shared" si="5"/>
        <v>349133676.91588449</v>
      </c>
      <c r="M66" s="14">
        <f t="shared" si="11"/>
        <v>-280735614.11397249</v>
      </c>
      <c r="N66" s="14">
        <f t="shared" si="11"/>
        <v>-140157573.81014299</v>
      </c>
      <c r="O66" s="14">
        <f t="shared" si="7"/>
        <v>-61675172.389274105</v>
      </c>
      <c r="P66" s="14"/>
      <c r="Q66" s="14">
        <f t="shared" si="14"/>
        <v>10323617775.113798</v>
      </c>
      <c r="R66">
        <f t="shared" si="1"/>
        <v>1</v>
      </c>
      <c r="S66">
        <f t="shared" si="2"/>
        <v>4</v>
      </c>
      <c r="T66" s="10" t="s">
        <v>19</v>
      </c>
    </row>
    <row r="67" spans="1:20" ht="15.75" thickBot="1" x14ac:dyDescent="0.3">
      <c r="A67" s="22"/>
      <c r="B67" s="5">
        <v>22</v>
      </c>
      <c r="C67" s="5">
        <v>5</v>
      </c>
      <c r="D67" s="5">
        <v>3</v>
      </c>
      <c r="E67" s="5">
        <v>-1</v>
      </c>
      <c r="F67" s="5">
        <v>0.2</v>
      </c>
      <c r="G67" s="15">
        <f t="shared" si="3"/>
        <v>-61675172.389274105</v>
      </c>
      <c r="H67" s="15">
        <f t="shared" si="13"/>
        <v>-280735614.11397249</v>
      </c>
      <c r="I67" s="15">
        <f t="shared" si="13"/>
        <v>-140157573.81014299</v>
      </c>
      <c r="J67" s="15">
        <f t="shared" si="10"/>
        <v>-1403678070.5698624</v>
      </c>
      <c r="K67" s="15">
        <f t="shared" si="10"/>
        <v>-420472721.43042898</v>
      </c>
      <c r="L67" s="15">
        <f t="shared" si="5"/>
        <v>-1885825964.3895655</v>
      </c>
      <c r="M67" s="15">
        <f t="shared" si="11"/>
        <v>1605090349.2755933</v>
      </c>
      <c r="N67" s="15">
        <f t="shared" si="11"/>
        <v>991338004.22359633</v>
      </c>
      <c r="O67" s="15">
        <f t="shared" si="7"/>
        <v>315490020.28863901</v>
      </c>
      <c r="P67" s="14"/>
      <c r="Q67" s="14">
        <f t="shared" si="14"/>
        <v>11314955779.337395</v>
      </c>
      <c r="R67">
        <f t="shared" ref="R67" si="15">IF(Q67&gt;=0,1,-1)</f>
        <v>1</v>
      </c>
      <c r="S67">
        <f t="shared" ref="S67" si="16">(E67-R67)^2</f>
        <v>4</v>
      </c>
      <c r="T67" s="10">
        <f>SUM(S46:S67)/2</f>
        <v>22</v>
      </c>
    </row>
  </sheetData>
  <mergeCells count="3">
    <mergeCell ref="A2:A23"/>
    <mergeCell ref="A24:A45"/>
    <mergeCell ref="A46:A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C895-3FD7-4C2B-9EDD-1B6F63879CF8}">
  <dimension ref="A1:U9"/>
  <sheetViews>
    <sheetView topLeftCell="C1" workbookViewId="0">
      <selection activeCell="M26" sqref="M26"/>
    </sheetView>
  </sheetViews>
  <sheetFormatPr defaultRowHeight="15" x14ac:dyDescent="0.25"/>
  <cols>
    <col min="18" max="18" width="16.140625" bestFit="1" customWidth="1"/>
    <col min="19" max="19" width="6.85546875" customWidth="1"/>
    <col min="20" max="20" width="12.42578125" bestFit="1" customWidth="1"/>
  </cols>
  <sheetData>
    <row r="1" spans="1:21" ht="15.75" thickBot="1" x14ac:dyDescent="0.3">
      <c r="A1" s="1"/>
      <c r="B1" s="1" t="s">
        <v>17</v>
      </c>
      <c r="C1" s="1" t="s">
        <v>4</v>
      </c>
      <c r="D1" s="1" t="s">
        <v>5</v>
      </c>
      <c r="E1" s="1" t="s">
        <v>0</v>
      </c>
      <c r="F1" s="7" t="s">
        <v>1</v>
      </c>
      <c r="G1" s="7" t="s">
        <v>2</v>
      </c>
      <c r="H1" s="2" t="s">
        <v>3</v>
      </c>
      <c r="I1" s="2" t="s">
        <v>6</v>
      </c>
      <c r="J1" s="2" t="s">
        <v>7</v>
      </c>
      <c r="K1" s="2" t="s">
        <v>9</v>
      </c>
      <c r="L1" s="2" t="s">
        <v>10</v>
      </c>
      <c r="M1" s="2" t="s">
        <v>8</v>
      </c>
      <c r="N1" s="2" t="s">
        <v>14</v>
      </c>
      <c r="O1" s="2" t="s">
        <v>11</v>
      </c>
      <c r="P1" s="2" t="s">
        <v>12</v>
      </c>
      <c r="Q1" s="2" t="s">
        <v>13</v>
      </c>
      <c r="R1" s="2" t="s">
        <v>20</v>
      </c>
      <c r="S1" s="2" t="s">
        <v>14</v>
      </c>
      <c r="T1" s="2" t="s">
        <v>21</v>
      </c>
    </row>
    <row r="2" spans="1:21" x14ac:dyDescent="0.25">
      <c r="A2" s="23" t="s">
        <v>22</v>
      </c>
      <c r="B2" s="3">
        <v>1</v>
      </c>
      <c r="C2" s="3">
        <v>0.75</v>
      </c>
      <c r="D2" s="3">
        <v>0.75</v>
      </c>
      <c r="E2" s="3">
        <v>0</v>
      </c>
      <c r="F2" s="3">
        <v>0.2</v>
      </c>
      <c r="G2" s="3">
        <v>1</v>
      </c>
      <c r="H2" s="4">
        <v>0</v>
      </c>
      <c r="I2" s="4">
        <v>0</v>
      </c>
      <c r="J2" s="4">
        <v>0</v>
      </c>
      <c r="K2" s="4">
        <f>C2*I2</f>
        <v>0</v>
      </c>
      <c r="L2" s="4">
        <f>D2*J2</f>
        <v>0</v>
      </c>
      <c r="M2" s="4">
        <f>$H2+SUM(K2:L2)</f>
        <v>0</v>
      </c>
      <c r="N2" s="4">
        <f>IF(M2&lt;-F2,-1,IF(M2&gt;F2,1,0))</f>
        <v>0</v>
      </c>
      <c r="O2" s="4">
        <f t="shared" ref="O2:P3" si="0">IF($N2&lt;&gt;$E2,I2+$G2*$E2*C2,I2)</f>
        <v>0</v>
      </c>
      <c r="P2" s="4">
        <f t="shared" si="0"/>
        <v>0</v>
      </c>
      <c r="Q2" s="4">
        <f t="shared" ref="Q2:Q3" si="1">IF($N2&lt;&gt;$E2,H2+$G2*$E2,H2)</f>
        <v>0</v>
      </c>
      <c r="R2">
        <f>$O$5*C2+$P$5*D2+$Q$5</f>
        <v>1.75</v>
      </c>
      <c r="S2">
        <f>IF(R2&lt;-F2,-1,IF(R2&gt;F2,1,0))</f>
        <v>1</v>
      </c>
      <c r="T2" t="b">
        <f>S2=E2</f>
        <v>0</v>
      </c>
    </row>
    <row r="3" spans="1:21" x14ac:dyDescent="0.25">
      <c r="A3" s="24"/>
      <c r="B3" s="1">
        <v>2</v>
      </c>
      <c r="C3" s="1">
        <v>0.75</v>
      </c>
      <c r="D3" s="1">
        <v>0.25</v>
      </c>
      <c r="E3" s="1">
        <v>1</v>
      </c>
      <c r="F3" s="1">
        <v>0.2</v>
      </c>
      <c r="G3" s="1">
        <v>1</v>
      </c>
      <c r="H3">
        <f>Q2</f>
        <v>0</v>
      </c>
      <c r="I3">
        <f>O2</f>
        <v>0</v>
      </c>
      <c r="J3">
        <f>P2</f>
        <v>0</v>
      </c>
      <c r="K3">
        <f>C3*I3</f>
        <v>0</v>
      </c>
      <c r="L3">
        <f>D3*J3</f>
        <v>0</v>
      </c>
      <c r="M3">
        <f>$H3+SUM(K3:L3)</f>
        <v>0</v>
      </c>
      <c r="N3">
        <f t="shared" ref="N3" si="2">IF(M3&lt;-F3,-1,IF(M3&gt;F3,1,0))</f>
        <v>0</v>
      </c>
      <c r="O3">
        <f t="shared" si="0"/>
        <v>0.75</v>
      </c>
      <c r="P3">
        <f t="shared" si="0"/>
        <v>0.25</v>
      </c>
      <c r="Q3">
        <f t="shared" si="1"/>
        <v>1</v>
      </c>
      <c r="R3">
        <f t="shared" ref="R3:R5" si="3">$O$5*C3+$P$5*D3+$Q$5</f>
        <v>1.625</v>
      </c>
      <c r="S3">
        <f t="shared" ref="S3:S5" si="4">IF(R3&lt;-F3,-1,IF(R3&gt;F3,1,0))</f>
        <v>1</v>
      </c>
      <c r="T3" t="b">
        <f t="shared" ref="T3:T5" si="5">S3=E3</f>
        <v>1</v>
      </c>
    </row>
    <row r="4" spans="1:21" x14ac:dyDescent="0.25">
      <c r="A4" s="24"/>
      <c r="B4" s="1">
        <v>3</v>
      </c>
      <c r="C4" s="1">
        <v>0.25</v>
      </c>
      <c r="D4" s="1">
        <v>0.75</v>
      </c>
      <c r="E4" s="1">
        <v>1</v>
      </c>
      <c r="F4" s="1">
        <v>0.2</v>
      </c>
      <c r="G4" s="1">
        <v>1</v>
      </c>
      <c r="H4">
        <f t="shared" ref="H4:H5" si="6">Q3</f>
        <v>1</v>
      </c>
      <c r="I4">
        <f t="shared" ref="I4:I5" si="7">O3</f>
        <v>0.75</v>
      </c>
      <c r="J4">
        <f t="shared" ref="J4:J5" si="8">P3</f>
        <v>0.25</v>
      </c>
      <c r="K4">
        <f t="shared" ref="K4:K5" si="9">C4*I4</f>
        <v>0.1875</v>
      </c>
      <c r="L4">
        <f t="shared" ref="L4:L5" si="10">D4*J4</f>
        <v>0.1875</v>
      </c>
      <c r="M4">
        <f t="shared" ref="M4:M5" si="11">$H4+SUM(K4:L4)</f>
        <v>1.375</v>
      </c>
      <c r="N4">
        <f t="shared" ref="N4:N5" si="12">IF(M4&lt;-F4,-1,IF(M4&gt;F4,1,0))</f>
        <v>1</v>
      </c>
      <c r="O4">
        <f t="shared" ref="O4:O5" si="13">IF($N4&lt;&gt;$E4,I4+$G4*$E4*C4,I4)</f>
        <v>0.75</v>
      </c>
      <c r="P4">
        <f t="shared" ref="P4:P5" si="14">IF($N4&lt;&gt;$E4,J4+$G4*$E4*D4,J4)</f>
        <v>0.25</v>
      </c>
      <c r="Q4">
        <f t="shared" ref="Q4:Q5" si="15">IF($N4&lt;&gt;$E4,H4+$G4*$E4,H4)</f>
        <v>1</v>
      </c>
      <c r="R4">
        <f t="shared" si="3"/>
        <v>1.375</v>
      </c>
      <c r="S4">
        <f t="shared" si="4"/>
        <v>1</v>
      </c>
      <c r="T4" t="b">
        <f t="shared" si="5"/>
        <v>1</v>
      </c>
      <c r="U4" s="10" t="s">
        <v>19</v>
      </c>
    </row>
    <row r="5" spans="1:21" ht="15.75" thickBot="1" x14ac:dyDescent="0.3">
      <c r="A5" s="25"/>
      <c r="B5" s="5">
        <v>4</v>
      </c>
      <c r="C5" s="5">
        <v>0.25</v>
      </c>
      <c r="D5" s="5">
        <v>0.25</v>
      </c>
      <c r="E5" s="5">
        <v>0</v>
      </c>
      <c r="F5" s="5">
        <v>0.2</v>
      </c>
      <c r="G5" s="5">
        <v>1</v>
      </c>
      <c r="H5" s="6">
        <f t="shared" si="6"/>
        <v>1</v>
      </c>
      <c r="I5" s="6">
        <f t="shared" si="7"/>
        <v>0.75</v>
      </c>
      <c r="J5" s="6">
        <f t="shared" si="8"/>
        <v>0.25</v>
      </c>
      <c r="K5" s="6">
        <f t="shared" si="9"/>
        <v>0.1875</v>
      </c>
      <c r="L5" s="6">
        <f t="shared" si="10"/>
        <v>6.25E-2</v>
      </c>
      <c r="M5" s="6">
        <f t="shared" si="11"/>
        <v>1.25</v>
      </c>
      <c r="N5" s="6">
        <f t="shared" si="12"/>
        <v>1</v>
      </c>
      <c r="O5" s="6">
        <f t="shared" si="13"/>
        <v>0.75</v>
      </c>
      <c r="P5" s="6">
        <f t="shared" si="14"/>
        <v>0.25</v>
      </c>
      <c r="Q5" s="6">
        <f t="shared" si="15"/>
        <v>1</v>
      </c>
      <c r="R5">
        <f t="shared" si="3"/>
        <v>1.25</v>
      </c>
      <c r="S5">
        <f t="shared" si="4"/>
        <v>1</v>
      </c>
      <c r="T5" t="b">
        <f t="shared" si="5"/>
        <v>0</v>
      </c>
      <c r="U5" s="10" cm="1">
        <f t="array" ref="U5">1-SUM(T2:T5*1)/COUNT(T2:T5*1)</f>
        <v>0.5</v>
      </c>
    </row>
    <row r="6" spans="1:21" x14ac:dyDescent="0.25">
      <c r="A6" s="1"/>
      <c r="B6" s="1">
        <v>1</v>
      </c>
      <c r="C6" s="1">
        <f>VLOOKUP($B6,$B$2:$E$5,2,FALSE)</f>
        <v>0.75</v>
      </c>
      <c r="D6" s="1">
        <f>VLOOKUP($B6,$B$2:$E$5,3,FALSE)</f>
        <v>0.75</v>
      </c>
      <c r="E6" s="1">
        <f>VLOOKUP($B6,$B$2:$E$5,4,FALSE)</f>
        <v>0</v>
      </c>
      <c r="F6" s="1">
        <v>0.2</v>
      </c>
      <c r="G6" s="1">
        <v>1</v>
      </c>
      <c r="H6">
        <f t="shared" ref="H6:H9" si="16">Q5</f>
        <v>1</v>
      </c>
      <c r="I6">
        <f t="shared" ref="I6:I9" si="17">O5</f>
        <v>0.75</v>
      </c>
      <c r="J6">
        <f t="shared" ref="J6:J9" si="18">P5</f>
        <v>0.25</v>
      </c>
      <c r="K6">
        <f t="shared" ref="K6:K9" si="19">C6*I6</f>
        <v>0.5625</v>
      </c>
      <c r="L6">
        <f t="shared" ref="L6:L9" si="20">D6*J6</f>
        <v>0.1875</v>
      </c>
      <c r="M6">
        <f t="shared" ref="M6:M9" si="21">$H6+SUM(K6:L6)</f>
        <v>1.75</v>
      </c>
      <c r="N6">
        <f t="shared" ref="N6:N9" si="22">IF(M6&lt;-F6,-1,IF(M6&gt;F6,1,0))</f>
        <v>1</v>
      </c>
      <c r="O6">
        <f t="shared" ref="O6:O9" si="23">IF($N6&lt;&gt;$E6,I6+$G6*$E6*C6,I6)</f>
        <v>0.75</v>
      </c>
      <c r="P6">
        <f t="shared" ref="P6:P9" si="24">IF($N6&lt;&gt;$E6,J6+$G6*$E6*D6,J6)</f>
        <v>0.25</v>
      </c>
      <c r="Q6">
        <f t="shared" ref="Q6:Q9" si="25">IF($N6&lt;&gt;$E6,H6+$G6*$E6,H6)</f>
        <v>1</v>
      </c>
      <c r="R6">
        <f>$O$9*C6+$P$9*D6+$Q$9</f>
        <v>1.75</v>
      </c>
      <c r="S6">
        <f t="shared" ref="S6:S9" si="26">IF(R6&lt;-F6,-1,IF(R6&gt;F6,1,0))</f>
        <v>1</v>
      </c>
      <c r="T6" t="b">
        <f t="shared" ref="T6:T9" si="27">S6=E6</f>
        <v>0</v>
      </c>
    </row>
    <row r="7" spans="1:21" x14ac:dyDescent="0.25">
      <c r="A7" s="1"/>
      <c r="B7" s="1">
        <v>4</v>
      </c>
      <c r="C7" s="1">
        <f t="shared" ref="C7:C9" si="28">VLOOKUP($B7,$B$2:$E$5,2,FALSE)</f>
        <v>0.25</v>
      </c>
      <c r="D7" s="1">
        <f t="shared" ref="D7:D9" si="29">VLOOKUP($B7,$B$2:$E$5,3,FALSE)</f>
        <v>0.25</v>
      </c>
      <c r="E7" s="1">
        <f t="shared" ref="E7:E9" si="30">VLOOKUP($B7,$B$2:$E$5,4,FALSE)</f>
        <v>0</v>
      </c>
      <c r="F7" s="1">
        <v>0.2</v>
      </c>
      <c r="G7" s="1">
        <v>1</v>
      </c>
      <c r="H7">
        <f t="shared" si="16"/>
        <v>1</v>
      </c>
      <c r="I7">
        <f t="shared" si="17"/>
        <v>0.75</v>
      </c>
      <c r="J7">
        <f t="shared" si="18"/>
        <v>0.25</v>
      </c>
      <c r="K7">
        <f t="shared" si="19"/>
        <v>0.1875</v>
      </c>
      <c r="L7">
        <f t="shared" si="20"/>
        <v>6.25E-2</v>
      </c>
      <c r="M7">
        <f t="shared" si="21"/>
        <v>1.25</v>
      </c>
      <c r="N7">
        <f t="shared" si="22"/>
        <v>1</v>
      </c>
      <c r="O7">
        <f t="shared" si="23"/>
        <v>0.75</v>
      </c>
      <c r="P7">
        <f t="shared" si="24"/>
        <v>0.25</v>
      </c>
      <c r="Q7">
        <f t="shared" si="25"/>
        <v>1</v>
      </c>
      <c r="R7">
        <f t="shared" ref="R7:R9" si="31">$O$9*C7+$P$9*D7+$Q$9</f>
        <v>1.25</v>
      </c>
      <c r="S7">
        <f t="shared" si="26"/>
        <v>1</v>
      </c>
      <c r="T7" t="b">
        <f t="shared" si="27"/>
        <v>0</v>
      </c>
    </row>
    <row r="8" spans="1:21" x14ac:dyDescent="0.25">
      <c r="A8" s="1"/>
      <c r="B8" s="1">
        <v>3</v>
      </c>
      <c r="C8" s="1">
        <f t="shared" si="28"/>
        <v>0.25</v>
      </c>
      <c r="D8" s="1">
        <f t="shared" si="29"/>
        <v>0.75</v>
      </c>
      <c r="E8" s="1">
        <f t="shared" si="30"/>
        <v>1</v>
      </c>
      <c r="F8" s="1">
        <v>0.2</v>
      </c>
      <c r="G8" s="1">
        <v>1</v>
      </c>
      <c r="H8">
        <f t="shared" si="16"/>
        <v>1</v>
      </c>
      <c r="I8">
        <f t="shared" si="17"/>
        <v>0.75</v>
      </c>
      <c r="J8">
        <f t="shared" si="18"/>
        <v>0.25</v>
      </c>
      <c r="K8">
        <f t="shared" si="19"/>
        <v>0.1875</v>
      </c>
      <c r="L8">
        <f t="shared" si="20"/>
        <v>0.1875</v>
      </c>
      <c r="M8">
        <f t="shared" si="21"/>
        <v>1.375</v>
      </c>
      <c r="N8">
        <f t="shared" si="22"/>
        <v>1</v>
      </c>
      <c r="O8">
        <f t="shared" si="23"/>
        <v>0.75</v>
      </c>
      <c r="P8">
        <f t="shared" si="24"/>
        <v>0.25</v>
      </c>
      <c r="Q8">
        <f t="shared" si="25"/>
        <v>1</v>
      </c>
      <c r="R8">
        <f t="shared" si="31"/>
        <v>1.375</v>
      </c>
      <c r="S8">
        <f t="shared" si="26"/>
        <v>1</v>
      </c>
      <c r="T8" t="b">
        <f t="shared" si="27"/>
        <v>1</v>
      </c>
      <c r="U8" s="10" t="s">
        <v>19</v>
      </c>
    </row>
    <row r="9" spans="1:21" x14ac:dyDescent="0.25">
      <c r="A9" s="1"/>
      <c r="B9" s="1">
        <v>2</v>
      </c>
      <c r="C9" s="1">
        <f t="shared" si="28"/>
        <v>0.75</v>
      </c>
      <c r="D9" s="1">
        <f t="shared" si="29"/>
        <v>0.25</v>
      </c>
      <c r="E9" s="1">
        <f t="shared" si="30"/>
        <v>1</v>
      </c>
      <c r="F9" s="1">
        <v>0.2</v>
      </c>
      <c r="G9" s="1">
        <v>1</v>
      </c>
      <c r="H9">
        <f t="shared" si="16"/>
        <v>1</v>
      </c>
      <c r="I9">
        <f t="shared" si="17"/>
        <v>0.75</v>
      </c>
      <c r="J9">
        <f t="shared" si="18"/>
        <v>0.25</v>
      </c>
      <c r="K9">
        <f t="shared" si="19"/>
        <v>0.5625</v>
      </c>
      <c r="L9">
        <f t="shared" si="20"/>
        <v>6.25E-2</v>
      </c>
      <c r="M9">
        <f t="shared" si="21"/>
        <v>1.625</v>
      </c>
      <c r="N9">
        <f t="shared" si="22"/>
        <v>1</v>
      </c>
      <c r="O9">
        <f t="shared" si="23"/>
        <v>0.75</v>
      </c>
      <c r="P9">
        <f t="shared" si="24"/>
        <v>0.25</v>
      </c>
      <c r="Q9">
        <f t="shared" si="25"/>
        <v>1</v>
      </c>
      <c r="R9">
        <f t="shared" si="31"/>
        <v>1.625</v>
      </c>
      <c r="S9">
        <f t="shared" si="26"/>
        <v>1</v>
      </c>
      <c r="T9" t="b">
        <f t="shared" si="27"/>
        <v>1</v>
      </c>
      <c r="U9" s="10" cm="1">
        <f t="array" ref="U9">1-SUM(T6:T9*1)/COUNT(T6:T9*1)</f>
        <v>0.5</v>
      </c>
    </row>
  </sheetData>
  <mergeCells count="1">
    <mergeCell ref="A2:A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5516-58DD-4B68-94A7-9E3C51288197}">
  <dimension ref="A1:AU51"/>
  <sheetViews>
    <sheetView workbookViewId="0">
      <pane xSplit="6" ySplit="1" topLeftCell="AH2" activePane="bottomRight" state="frozen"/>
      <selection pane="topRight" activeCell="G1" sqref="G1"/>
      <selection pane="bottomLeft" activeCell="A2" sqref="A2"/>
      <selection pane="bottomRight" activeCell="AS2" sqref="AS2"/>
    </sheetView>
  </sheetViews>
  <sheetFormatPr defaultRowHeight="15" x14ac:dyDescent="0.25"/>
  <cols>
    <col min="28" max="28" width="10.5703125" bestFit="1" customWidth="1"/>
    <col min="29" max="30" width="10.28515625" bestFit="1" customWidth="1"/>
    <col min="31" max="31" width="9.28515625" bestFit="1" customWidth="1"/>
  </cols>
  <sheetData>
    <row r="1" spans="1:47" ht="15.75" thickBot="1" x14ac:dyDescent="0.3">
      <c r="B1" s="1" t="s">
        <v>17</v>
      </c>
      <c r="C1" s="1" t="s">
        <v>4</v>
      </c>
      <c r="D1" s="1" t="s">
        <v>5</v>
      </c>
      <c r="E1" s="1" t="s">
        <v>0</v>
      </c>
      <c r="F1" s="7" t="s">
        <v>2</v>
      </c>
      <c r="G1" s="2" t="s">
        <v>26</v>
      </c>
      <c r="H1" s="2" t="s">
        <v>27</v>
      </c>
      <c r="I1" s="2" t="s">
        <v>28</v>
      </c>
      <c r="J1" s="2" t="s">
        <v>25</v>
      </c>
      <c r="K1" s="2" t="s">
        <v>32</v>
      </c>
      <c r="L1" s="2" t="s">
        <v>35</v>
      </c>
      <c r="M1" s="2" t="s">
        <v>33</v>
      </c>
      <c r="N1" s="2" t="s">
        <v>36</v>
      </c>
      <c r="O1" s="2" t="s">
        <v>34</v>
      </c>
      <c r="P1" s="2" t="s">
        <v>37</v>
      </c>
      <c r="Q1" s="2" t="s">
        <v>29</v>
      </c>
      <c r="R1" s="2" t="s">
        <v>30</v>
      </c>
      <c r="S1" s="2" t="s">
        <v>31</v>
      </c>
      <c r="T1" s="2" t="s">
        <v>38</v>
      </c>
      <c r="U1" s="2" t="s">
        <v>39</v>
      </c>
      <c r="V1" s="2" t="s">
        <v>40</v>
      </c>
      <c r="W1" s="2" t="s">
        <v>6</v>
      </c>
      <c r="X1" s="2" t="s">
        <v>7</v>
      </c>
      <c r="Y1" s="2" t="s">
        <v>41</v>
      </c>
      <c r="Z1" s="2" t="s">
        <v>8</v>
      </c>
      <c r="AA1" s="2" t="s">
        <v>14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P1" s="2" t="s">
        <v>38</v>
      </c>
      <c r="AQ1" s="2" t="s">
        <v>39</v>
      </c>
      <c r="AR1" s="2" t="s">
        <v>40</v>
      </c>
      <c r="AS1" s="2" t="s">
        <v>14</v>
      </c>
      <c r="AT1" s="2" t="s">
        <v>23</v>
      </c>
    </row>
    <row r="2" spans="1:47" x14ac:dyDescent="0.25">
      <c r="A2" s="21" t="s">
        <v>56</v>
      </c>
      <c r="B2" s="3">
        <v>1</v>
      </c>
      <c r="C2" s="3">
        <v>0</v>
      </c>
      <c r="D2" s="3">
        <v>2</v>
      </c>
      <c r="E2" s="3">
        <v>1</v>
      </c>
      <c r="F2" s="3">
        <v>1</v>
      </c>
      <c r="G2" s="16">
        <v>0.9</v>
      </c>
      <c r="H2" s="16">
        <v>0.9</v>
      </c>
      <c r="I2" s="16">
        <v>-0.9</v>
      </c>
      <c r="J2" s="16">
        <v>-0.9</v>
      </c>
      <c r="K2" s="16">
        <v>-0.9</v>
      </c>
      <c r="L2" s="16">
        <v>0.9</v>
      </c>
      <c r="M2" s="16">
        <v>0.9</v>
      </c>
      <c r="N2" s="16">
        <v>-0.9</v>
      </c>
      <c r="O2" s="16">
        <v>-0.9</v>
      </c>
      <c r="P2" s="16">
        <v>0.9</v>
      </c>
      <c r="Q2" s="17">
        <f>(C2*K2)+(D2*L2)+G2</f>
        <v>2.7</v>
      </c>
      <c r="R2" s="17">
        <f>SUMPRODUCT(C2:D2,M2:N2)+H2</f>
        <v>-0.9</v>
      </c>
      <c r="S2" s="17">
        <f>SUMPRODUCT(O2:P2,C2:D2)+I2</f>
        <v>0.9</v>
      </c>
      <c r="T2" s="17">
        <f>1/(1+EXP(-Q2))</f>
        <v>0.9370266439430035</v>
      </c>
      <c r="U2" s="17">
        <f t="shared" ref="U2:V2" si="0">1/(1+EXP(-R2))</f>
        <v>0.289050497374996</v>
      </c>
      <c r="V2" s="17">
        <f t="shared" si="0"/>
        <v>0.71094950262500389</v>
      </c>
      <c r="W2" s="17">
        <v>0.9</v>
      </c>
      <c r="X2" s="17">
        <v>-0.9</v>
      </c>
      <c r="Y2" s="17">
        <v>0.9</v>
      </c>
      <c r="Z2" s="17">
        <f>SUMPRODUCT(T2:V2,W2:Y2)+J2</f>
        <v>0.32303308427371025</v>
      </c>
      <c r="AA2" s="17">
        <f>1/(1+EXP(-Z2))</f>
        <v>0.5800632596591988</v>
      </c>
      <c r="AB2" s="17">
        <f t="shared" ref="AB2:AD3" si="1">$F2*$AA2*(1-$AA2)*($E2-$AA2)*W2*T2*(1-T2)+G2</f>
        <v>0.90543243317545374</v>
      </c>
      <c r="AC2" s="17">
        <f t="shared" si="1"/>
        <v>0.88108100381833376</v>
      </c>
      <c r="AD2" s="17">
        <f t="shared" si="1"/>
        <v>-0.88108100381833376</v>
      </c>
      <c r="AE2" s="17">
        <f>$F2*$AA2*(1-$AA2)*($E2-$AA2)+J2</f>
        <v>-0.79770766214228983</v>
      </c>
      <c r="AF2" s="17">
        <f>$F2*$AA2*(1-$AA2)*($E2-$AA2)*W2*T2*(1-T2)*C2 +K2</f>
        <v>-0.9</v>
      </c>
      <c r="AG2" s="17">
        <f>$F2*$AA2*(1-$AA2)*($E2-$AA2)*W2*T2*(1-T2)*D2+L2</f>
        <v>0.91086486635090758</v>
      </c>
      <c r="AH2" s="17">
        <f>$F2*$AA2*(1-$AA2)*($E2-$AA2)*X2*U2*(1-U2)*C2+M2</f>
        <v>0.9</v>
      </c>
      <c r="AI2" s="17">
        <f>$F2*$AA2*(1-$AA2)*($E2-$AA2)*X2*U2*(1-U2)*D2+N2</f>
        <v>-0.93783799236333265</v>
      </c>
      <c r="AJ2" s="17">
        <f>$F2*$AA2*(1-$AA2)*($E2-$AA2)*Y2*V2*(1-V2)*C2+O2</f>
        <v>-0.9</v>
      </c>
      <c r="AK2" s="17">
        <f>$F2*$AA2*(1-$AA2)*($E2-$AA2)*Y2*V2*(1-V2)*D2+P2</f>
        <v>0.93783799236333265</v>
      </c>
      <c r="AL2">
        <f t="shared" ref="AL2:AN3" si="2">$F2*$AA2*(1-$AA2)*($E2-$AA2)*T2+W2</f>
        <v>0.99585064604389406</v>
      </c>
      <c r="AM2">
        <f t="shared" si="2"/>
        <v>-0.87043234886457777</v>
      </c>
      <c r="AN2">
        <f t="shared" si="2"/>
        <v>0.97272468672228796</v>
      </c>
      <c r="AP2">
        <f>1/(1+EXP(-(($C2*$AF$6)+($D2*$AG$6)+$AB$6)))</f>
        <v>0.93888761856206615</v>
      </c>
      <c r="AQ2">
        <f>1/(1+EXP(-(($C2*$AH$6)+($D2*$AI$6)+$AC$6)))</f>
        <v>0.24270059647355735</v>
      </c>
      <c r="AR2">
        <f>1/(1+EXP(-(($C2*$AJ$6)+($D2*$AK$6)+$AD$6)))</f>
        <v>0.7607850419671407</v>
      </c>
      <c r="AS2">
        <f>1/(1+EXP(-(SUMPRODUCT(AP2:AR2,$AL$6:$AN$6)+$AE$6)))</f>
        <v>0.68703456592562739</v>
      </c>
      <c r="AT2">
        <f>(E2-AS2)^2</f>
        <v>9.7947362925360465E-2</v>
      </c>
    </row>
    <row r="3" spans="1:47" x14ac:dyDescent="0.25">
      <c r="A3" s="21"/>
      <c r="B3" s="1">
        <v>2</v>
      </c>
      <c r="C3" s="1">
        <v>1</v>
      </c>
      <c r="D3" s="1">
        <v>2</v>
      </c>
      <c r="E3" s="1">
        <v>1</v>
      </c>
      <c r="F3" s="1">
        <v>1</v>
      </c>
      <c r="G3" s="14">
        <f>AB2</f>
        <v>0.90543243317545374</v>
      </c>
      <c r="H3" s="14">
        <f t="shared" ref="H3:P3" si="3">AC2</f>
        <v>0.88108100381833376</v>
      </c>
      <c r="I3" s="14">
        <f t="shared" si="3"/>
        <v>-0.88108100381833376</v>
      </c>
      <c r="J3" s="14">
        <f t="shared" si="3"/>
        <v>-0.79770766214228983</v>
      </c>
      <c r="K3" s="14">
        <f t="shared" si="3"/>
        <v>-0.9</v>
      </c>
      <c r="L3" s="14">
        <f t="shared" si="3"/>
        <v>0.91086486635090758</v>
      </c>
      <c r="M3" s="14">
        <f t="shared" si="3"/>
        <v>0.9</v>
      </c>
      <c r="N3" s="14">
        <f t="shared" si="3"/>
        <v>-0.93783799236333265</v>
      </c>
      <c r="O3" s="14">
        <f t="shared" si="3"/>
        <v>-0.9</v>
      </c>
      <c r="P3" s="14">
        <f t="shared" si="3"/>
        <v>0.93783799236333265</v>
      </c>
      <c r="Q3" s="17">
        <f>(C3*K3)+(D3*L3)+G3</f>
        <v>1.8271621658772688</v>
      </c>
      <c r="R3" s="17">
        <f>SUMPRODUCT(C3:D3,M3:N3)+H3</f>
        <v>-9.4594980908331516E-2</v>
      </c>
      <c r="S3" s="17">
        <f>SUMPRODUCT(O3:P3,C3:D3)+I3</f>
        <v>9.4594980908331516E-2</v>
      </c>
      <c r="T3" s="17">
        <f>1/(1+EXP(-Q3))</f>
        <v>0.86142331284321139</v>
      </c>
      <c r="U3" s="17">
        <f t="shared" ref="U3" si="4">1/(1+EXP(-R3))</f>
        <v>0.47636887350316592</v>
      </c>
      <c r="V3" s="17">
        <f t="shared" ref="V3" si="5">1/(1+EXP(-S3))</f>
        <v>0.52363112649683408</v>
      </c>
      <c r="W3" s="17">
        <f>AL2</f>
        <v>0.99585064604389406</v>
      </c>
      <c r="X3" s="17">
        <f t="shared" ref="X3:Y3" si="6">AM2</f>
        <v>-0.87043234886457777</v>
      </c>
      <c r="Y3" s="17">
        <f t="shared" si="6"/>
        <v>0.97272468672228796</v>
      </c>
      <c r="Z3" s="17">
        <f>SUMPRODUCT(T3:V3,W3:Y3)+J3</f>
        <v>0.15484334646023168</v>
      </c>
      <c r="AA3" s="17">
        <f>1/(1+EXP(-Z3))</f>
        <v>0.5386336758721999</v>
      </c>
      <c r="AB3" s="17">
        <f t="shared" si="1"/>
        <v>0.9190621329808879</v>
      </c>
      <c r="AC3" s="17">
        <f t="shared" si="1"/>
        <v>0.85618732171070255</v>
      </c>
      <c r="AD3" s="17">
        <f t="shared" si="1"/>
        <v>-0.85326184112166203</v>
      </c>
      <c r="AE3" s="17">
        <f>$F3*$AA3*(1-$AA3)*($E3-$AA3)+J3</f>
        <v>-0.68305469845156841</v>
      </c>
      <c r="AF3" s="17">
        <f>$F3*$AA3*(1-$AA3)*($E3-$AA3)*W3*T3*(1-T3)*C3 +K3</f>
        <v>-0.88637030019456586</v>
      </c>
      <c r="AG3" s="17">
        <f>$F3*$AA3*(1-$AA3)*($E3-$AA3)*W3*T3*(1-T3)*D3+L3</f>
        <v>0.93812426596177589</v>
      </c>
      <c r="AH3" s="17">
        <f>$F3*$AA3*(1-$AA3)*($E3-$AA3)*X3*U3*(1-U3)*C3+M3</f>
        <v>0.87510631789236881</v>
      </c>
      <c r="AI3" s="17">
        <f>$F3*$AA3*(1-$AA3)*($E3-$AA3)*X3*U3*(1-U3)*D3+N3</f>
        <v>-0.98762535657859507</v>
      </c>
      <c r="AJ3" s="17">
        <f>$F3*$AA3*(1-$AA3)*($E3-$AA3)*Y3*V3*(1-V3)*C3+O3</f>
        <v>-0.87218083730332829</v>
      </c>
      <c r="AK3" s="17">
        <f>$F3*$AA3*(1-$AA3)*($E3-$AA3)*Y3*V3*(1-V3)*D3+P3</f>
        <v>0.993476317756676</v>
      </c>
      <c r="AL3">
        <f t="shared" si="2"/>
        <v>1.0946153818536477</v>
      </c>
      <c r="AM3">
        <f t="shared" si="2"/>
        <v>-0.81581524570742947</v>
      </c>
      <c r="AN3">
        <f t="shared" si="2"/>
        <v>1.032760547255861</v>
      </c>
      <c r="AP3">
        <f t="shared" ref="AP3:AP6" si="7">1/(1+EXP(-(($C3*$AF$6)+($D3*$AG$6)+$AB$6)))</f>
        <v>0.85618662244882104</v>
      </c>
      <c r="AQ3">
        <f t="shared" ref="AQ3:AQ6" si="8">1/(1+EXP(-(($C3*$AH$6)+($D3*$AI$6)+$AC$6)))</f>
        <v>0.43933525943880547</v>
      </c>
      <c r="AR3">
        <f t="shared" ref="AR3:AR6" si="9">1/(1+EXP(-(($C3*$AJ$6)+($D3*$AK$6)+$AD$6)))</f>
        <v>0.56479315790769613</v>
      </c>
      <c r="AS3">
        <f t="shared" ref="AS3:AS6" si="10">1/(1+EXP(-(SUMPRODUCT(AP3:AR3,$AL$6:$AN$6)+$AE$6)))</f>
        <v>0.57647219542770689</v>
      </c>
      <c r="AT3">
        <f t="shared" ref="AT3:AT6" si="11">(E3-AS3)^2</f>
        <v>0.1793758012458265</v>
      </c>
    </row>
    <row r="4" spans="1:47" x14ac:dyDescent="0.25">
      <c r="A4" s="21"/>
      <c r="B4" s="1">
        <v>3</v>
      </c>
      <c r="C4" s="1">
        <v>1</v>
      </c>
      <c r="D4" s="1">
        <v>3</v>
      </c>
      <c r="E4" s="1">
        <v>1</v>
      </c>
      <c r="F4" s="1">
        <v>1</v>
      </c>
      <c r="G4" s="14">
        <f t="shared" ref="G4:G6" si="12">AB3</f>
        <v>0.9190621329808879</v>
      </c>
      <c r="H4" s="14">
        <f t="shared" ref="H4:H6" si="13">AC3</f>
        <v>0.85618732171070255</v>
      </c>
      <c r="I4" s="14">
        <f t="shared" ref="I4:I6" si="14">AD3</f>
        <v>-0.85326184112166203</v>
      </c>
      <c r="J4" s="14">
        <f t="shared" ref="J4:J6" si="15">AE3</f>
        <v>-0.68305469845156841</v>
      </c>
      <c r="K4" s="14">
        <f t="shared" ref="K4:K6" si="16">AF3</f>
        <v>-0.88637030019456586</v>
      </c>
      <c r="L4" s="14">
        <f t="shared" ref="L4:L6" si="17">AG3</f>
        <v>0.93812426596177589</v>
      </c>
      <c r="M4" s="14">
        <f t="shared" ref="M4:M6" si="18">AH3</f>
        <v>0.87510631789236881</v>
      </c>
      <c r="N4" s="14">
        <f t="shared" ref="N4:N6" si="19">AI3</f>
        <v>-0.98762535657859507</v>
      </c>
      <c r="O4" s="14">
        <f t="shared" ref="O4:O6" si="20">AJ3</f>
        <v>-0.87218083730332829</v>
      </c>
      <c r="P4" s="14">
        <f t="shared" ref="P4:P6" si="21">AK3</f>
        <v>0.993476317756676</v>
      </c>
      <c r="Q4" s="17">
        <f t="shared" ref="Q4:Q6" si="22">(C4*K4)+(D4*L4)+G4</f>
        <v>2.8470646306716496</v>
      </c>
      <c r="R4" s="17">
        <f t="shared" ref="R4:R6" si="23">SUMPRODUCT(C4:D4,M4:N4)+H4</f>
        <v>-1.2315824301327141</v>
      </c>
      <c r="S4" s="17">
        <f t="shared" ref="S4:S6" si="24">SUMPRODUCT(O4:P4,C4:D4)+I4</f>
        <v>1.254986274845038</v>
      </c>
      <c r="T4" s="17">
        <f t="shared" ref="T4:T6" si="25">1/(1+EXP(-Q4))</f>
        <v>0.94516675132142869</v>
      </c>
      <c r="U4" s="17">
        <f t="shared" ref="U4:U6" si="26">1/(1+EXP(-R4))</f>
        <v>0.22590458346001902</v>
      </c>
      <c r="V4" s="17">
        <f t="shared" ref="V4:V6" si="27">1/(1+EXP(-S4))</f>
        <v>0.77816181561508602</v>
      </c>
      <c r="W4" s="17">
        <f t="shared" ref="W4:W6" si="28">AL3</f>
        <v>1.0946153818536477</v>
      </c>
      <c r="X4" s="17">
        <f t="shared" ref="X4:X6" si="29">AM3</f>
        <v>-0.81581524570742947</v>
      </c>
      <c r="Y4" s="17">
        <f t="shared" ref="Y4:Y6" si="30">AN3</f>
        <v>1.032760547255861</v>
      </c>
      <c r="Z4" s="17">
        <f t="shared" ref="Z4:Z6" si="31">SUMPRODUCT(T4:V4,W4:Y4)+J4</f>
        <v>0.97089778524788972</v>
      </c>
      <c r="AA4" s="17">
        <f t="shared" ref="AA4:AA51" si="32">1/(1+EXP(-Z4))</f>
        <v>0.72529840926166289</v>
      </c>
      <c r="AB4" s="17">
        <f t="shared" ref="AB4:AB6" si="33">$F4*$AA4*(1-$AA4)*($E4-$AA4)*W4*T4*(1-T4)+G4</f>
        <v>0.92216707170058421</v>
      </c>
      <c r="AC4" s="17">
        <f t="shared" ref="AC4:AC6" si="34">$F4*$AA4*(1-$AA4)*($E4-$AA4)*X4*U4*(1-U4)+H4</f>
        <v>0.84837913069413695</v>
      </c>
      <c r="AD4" s="17">
        <f t="shared" ref="AD4:AD6" si="35">$F4*$AA4*(1-$AA4)*($E4-$AA4)*Y4*V4*(1-V4)+I4</f>
        <v>-0.84350419798107434</v>
      </c>
      <c r="AE4" s="17">
        <f t="shared" ref="AE4:AE6" si="36">$F4*$AA4*(1-$AA4)*($E4-$AA4)+J4</f>
        <v>-0.62832298133425513</v>
      </c>
      <c r="AF4" s="17">
        <f t="shared" ref="AF4:AF6" si="37">$F4*$AA4*(1-$AA4)*($E4-$AA4)*W4*T4*(1-T4)*C4 +K4</f>
        <v>-0.88326536147486956</v>
      </c>
      <c r="AG4" s="17">
        <f t="shared" ref="AG4:AG6" si="38">$F4*$AA4*(1-$AA4)*($E4-$AA4)*W4*T4*(1-T4)*D4+L4</f>
        <v>0.94743908212086481</v>
      </c>
      <c r="AH4" s="17">
        <f t="shared" ref="AH4:AH6" si="39">$F4*$AA4*(1-$AA4)*($E4-$AA4)*X4*U4*(1-U4)*C4+M4</f>
        <v>0.86729812687580321</v>
      </c>
      <c r="AI4" s="17">
        <f t="shared" ref="AI4:AI6" si="40">$F4*$AA4*(1-$AA4)*($E4-$AA4)*X4*U4*(1-U4)*D4+N4</f>
        <v>-1.0110499296282918</v>
      </c>
      <c r="AJ4" s="17">
        <f t="shared" ref="AJ4:AJ6" si="41">$F4*$AA4*(1-$AA4)*($E4-$AA4)*Y4*V4*(1-V4)*C4+O4</f>
        <v>-0.8624231941627406</v>
      </c>
      <c r="AK4" s="17">
        <f t="shared" ref="AK4:AK6" si="42">$F4*$AA4*(1-$AA4)*($E4-$AA4)*Y4*V4*(1-V4)*D4+P4</f>
        <v>1.022749247178439</v>
      </c>
      <c r="AL4">
        <f t="shared" ref="AL4:AL6" si="43">$F4*$AA4*(1-$AA4)*($E4-$AA4)*T4+W4</f>
        <v>1.1463459811156622</v>
      </c>
      <c r="AM4">
        <f t="shared" ref="AM4:AM6" si="44">$F4*$AA4*(1-$AA4)*($E4-$AA4)*U4+X4</f>
        <v>-0.8034510999499912</v>
      </c>
      <c r="AN4">
        <f t="shared" ref="AN4:AN6" si="45">$F4*$AA4*(1-$AA4)*($E4-$AA4)*V4+Y4</f>
        <v>1.0753506796196008</v>
      </c>
      <c r="AP4">
        <f t="shared" si="7"/>
        <v>0.93767794016032546</v>
      </c>
      <c r="AQ4">
        <f t="shared" si="8"/>
        <v>0.22341218292291953</v>
      </c>
      <c r="AR4">
        <f t="shared" si="9"/>
        <v>0.78113764318493106</v>
      </c>
      <c r="AS4">
        <f t="shared" si="10"/>
        <v>0.69517466710400955</v>
      </c>
      <c r="AT4">
        <f t="shared" si="11"/>
        <v>9.2918483575151395E-2</v>
      </c>
    </row>
    <row r="5" spans="1:47" x14ac:dyDescent="0.25">
      <c r="A5" s="21"/>
      <c r="B5" s="1">
        <v>4</v>
      </c>
      <c r="C5" s="1">
        <v>1</v>
      </c>
      <c r="D5" s="1">
        <v>0</v>
      </c>
      <c r="E5" s="1">
        <v>0</v>
      </c>
      <c r="F5" s="1">
        <v>1</v>
      </c>
      <c r="G5" s="14">
        <f t="shared" si="12"/>
        <v>0.92216707170058421</v>
      </c>
      <c r="H5" s="14">
        <f t="shared" si="13"/>
        <v>0.84837913069413695</v>
      </c>
      <c r="I5" s="14">
        <f t="shared" si="14"/>
        <v>-0.84350419798107434</v>
      </c>
      <c r="J5" s="14">
        <f t="shared" si="15"/>
        <v>-0.62832298133425513</v>
      </c>
      <c r="K5" s="14">
        <f t="shared" si="16"/>
        <v>-0.88326536147486956</v>
      </c>
      <c r="L5" s="14">
        <f t="shared" si="17"/>
        <v>0.94743908212086481</v>
      </c>
      <c r="M5" s="14">
        <f t="shared" si="18"/>
        <v>0.86729812687580321</v>
      </c>
      <c r="N5" s="14">
        <f t="shared" si="19"/>
        <v>-1.0110499296282918</v>
      </c>
      <c r="O5" s="14">
        <f t="shared" si="20"/>
        <v>-0.8624231941627406</v>
      </c>
      <c r="P5" s="14">
        <f t="shared" si="21"/>
        <v>1.022749247178439</v>
      </c>
      <c r="Q5" s="17">
        <f t="shared" si="22"/>
        <v>3.8901710225714647E-2</v>
      </c>
      <c r="R5" s="17">
        <f t="shared" si="23"/>
        <v>1.7156772575699402</v>
      </c>
      <c r="S5" s="17">
        <f t="shared" si="24"/>
        <v>-1.7059273921438149</v>
      </c>
      <c r="T5" s="17">
        <f t="shared" si="25"/>
        <v>0.50972420124965367</v>
      </c>
      <c r="U5" s="17">
        <f t="shared" si="26"/>
        <v>0.84757120152726095</v>
      </c>
      <c r="V5" s="17">
        <f t="shared" si="27"/>
        <v>0.15369269817660991</v>
      </c>
      <c r="W5" s="17">
        <f t="shared" si="28"/>
        <v>1.1463459811156622</v>
      </c>
      <c r="X5" s="17">
        <f t="shared" si="29"/>
        <v>-0.8034510999499912</v>
      </c>
      <c r="Y5" s="17">
        <f t="shared" si="30"/>
        <v>1.0753506796196008</v>
      </c>
      <c r="Z5" s="17">
        <f t="shared" si="31"/>
        <v>-0.55971115847054942</v>
      </c>
      <c r="AA5" s="17">
        <f t="shared" si="32"/>
        <v>0.36361429470864831</v>
      </c>
      <c r="AB5" s="17">
        <f t="shared" si="33"/>
        <v>0.89806281548934197</v>
      </c>
      <c r="AC5" s="17">
        <f t="shared" si="34"/>
        <v>0.8571129656391101</v>
      </c>
      <c r="AD5" s="17">
        <f t="shared" si="35"/>
        <v>-0.85527304043488628</v>
      </c>
      <c r="AE5" s="17">
        <f t="shared" si="36"/>
        <v>-0.71246294347767214</v>
      </c>
      <c r="AF5" s="17">
        <f t="shared" si="37"/>
        <v>-0.9073696176861118</v>
      </c>
      <c r="AG5" s="17">
        <f t="shared" si="38"/>
        <v>0.94743908212086481</v>
      </c>
      <c r="AH5" s="17">
        <f t="shared" si="39"/>
        <v>0.87603196182077636</v>
      </c>
      <c r="AI5" s="17">
        <f t="shared" si="40"/>
        <v>-1.0110499296282918</v>
      </c>
      <c r="AJ5" s="17">
        <f t="shared" si="41"/>
        <v>-0.87419203661655254</v>
      </c>
      <c r="AK5" s="17">
        <f t="shared" si="42"/>
        <v>1.022749247178439</v>
      </c>
      <c r="AL5">
        <f t="shared" si="43"/>
        <v>1.1034578061189328</v>
      </c>
      <c r="AM5">
        <f t="shared" si="44"/>
        <v>-0.87476570876034543</v>
      </c>
      <c r="AN5">
        <f t="shared" si="45"/>
        <v>1.0624189818133012</v>
      </c>
      <c r="AP5">
        <f t="shared" si="7"/>
        <v>0.4824406042457447</v>
      </c>
      <c r="AQ5">
        <f t="shared" si="8"/>
        <v>0.8532349202719528</v>
      </c>
      <c r="AR5">
        <f t="shared" si="9"/>
        <v>0.14645222693017493</v>
      </c>
      <c r="AS5">
        <f t="shared" si="10"/>
        <v>0.28562106702182954</v>
      </c>
      <c r="AT5">
        <f t="shared" si="11"/>
        <v>8.1579393926688448E-2</v>
      </c>
      <c r="AU5" t="s">
        <v>55</v>
      </c>
    </row>
    <row r="6" spans="1:47" ht="15.75" thickBot="1" x14ac:dyDescent="0.3">
      <c r="A6" s="21"/>
      <c r="B6" s="5">
        <v>5</v>
      </c>
      <c r="C6" s="5">
        <v>2</v>
      </c>
      <c r="D6" s="5">
        <v>1</v>
      </c>
      <c r="E6" s="5">
        <v>0</v>
      </c>
      <c r="F6" s="5">
        <v>1</v>
      </c>
      <c r="G6" s="15">
        <f t="shared" si="12"/>
        <v>0.89806281548934197</v>
      </c>
      <c r="H6" s="15">
        <f t="shared" si="13"/>
        <v>0.8571129656391101</v>
      </c>
      <c r="I6" s="15">
        <f t="shared" si="14"/>
        <v>-0.85527304043488628</v>
      </c>
      <c r="J6" s="15">
        <f t="shared" si="15"/>
        <v>-0.71246294347767214</v>
      </c>
      <c r="K6" s="15">
        <f t="shared" si="16"/>
        <v>-0.9073696176861118</v>
      </c>
      <c r="L6" s="15">
        <f t="shared" si="17"/>
        <v>0.94743908212086481</v>
      </c>
      <c r="M6" s="15">
        <f t="shared" si="18"/>
        <v>0.87603196182077636</v>
      </c>
      <c r="N6" s="15">
        <f t="shared" si="19"/>
        <v>-1.0110499296282918</v>
      </c>
      <c r="O6" s="15">
        <f t="shared" si="20"/>
        <v>-0.87419203661655254</v>
      </c>
      <c r="P6" s="15">
        <f t="shared" si="21"/>
        <v>1.022749247178439</v>
      </c>
      <c r="Q6" s="18">
        <f t="shared" si="22"/>
        <v>3.0762662237983185E-2</v>
      </c>
      <c r="R6" s="18">
        <f t="shared" si="23"/>
        <v>1.5981269596523711</v>
      </c>
      <c r="S6" s="18">
        <f t="shared" si="24"/>
        <v>-1.5809078664895524</v>
      </c>
      <c r="T6" s="18">
        <f t="shared" si="25"/>
        <v>0.50769005911729248</v>
      </c>
      <c r="U6" s="18">
        <f t="shared" si="26"/>
        <v>0.83175643908906793</v>
      </c>
      <c r="V6" s="18">
        <f t="shared" si="27"/>
        <v>0.17066694441416361</v>
      </c>
      <c r="W6" s="18">
        <f t="shared" si="28"/>
        <v>1.1034578061189328</v>
      </c>
      <c r="X6" s="18">
        <f t="shared" si="29"/>
        <v>-0.87476570876034543</v>
      </c>
      <c r="Y6" s="18">
        <f t="shared" si="30"/>
        <v>1.0624189818133012</v>
      </c>
      <c r="Z6" s="18">
        <f t="shared" si="31"/>
        <v>-0.69852059429775981</v>
      </c>
      <c r="AA6" s="18">
        <f t="shared" si="32"/>
        <v>0.33214031269440808</v>
      </c>
      <c r="AB6" s="18">
        <f t="shared" si="33"/>
        <v>0.87774292296659495</v>
      </c>
      <c r="AC6" s="18">
        <f t="shared" si="34"/>
        <v>0.86613189081150155</v>
      </c>
      <c r="AD6" s="18">
        <f t="shared" si="35"/>
        <v>-0.86635209293958038</v>
      </c>
      <c r="AE6" s="18">
        <f t="shared" si="36"/>
        <v>-0.786139345703462</v>
      </c>
      <c r="AF6" s="18">
        <f t="shared" si="37"/>
        <v>-0.94800940273160572</v>
      </c>
      <c r="AG6" s="18">
        <f t="shared" si="38"/>
        <v>0.92711918959811779</v>
      </c>
      <c r="AH6" s="18">
        <f t="shared" si="39"/>
        <v>0.89406981216555925</v>
      </c>
      <c r="AI6" s="18">
        <f t="shared" si="40"/>
        <v>-1.0020310044559004</v>
      </c>
      <c r="AJ6" s="18">
        <f t="shared" si="41"/>
        <v>-0.89635014162594073</v>
      </c>
      <c r="AK6" s="18">
        <f t="shared" si="42"/>
        <v>1.0116701946737447</v>
      </c>
      <c r="AL6" s="6">
        <f t="shared" si="43"/>
        <v>1.0660530291173722</v>
      </c>
      <c r="AM6" s="6">
        <f t="shared" si="44"/>
        <v>-0.93604653072056232</v>
      </c>
      <c r="AN6" s="6">
        <f t="shared" si="45"/>
        <v>1.0498448553699968</v>
      </c>
      <c r="AP6">
        <f t="shared" si="7"/>
        <v>0.47722659430733194</v>
      </c>
      <c r="AQ6">
        <f t="shared" si="8"/>
        <v>0.83919363196807384</v>
      </c>
      <c r="AR6">
        <f t="shared" si="9"/>
        <v>0.16146306917763997</v>
      </c>
      <c r="AS6">
        <f t="shared" si="10"/>
        <v>0.29040794263580544</v>
      </c>
      <c r="AT6">
        <f t="shared" si="11"/>
        <v>8.4336773145961261E-2</v>
      </c>
      <c r="AU6">
        <f>SUM(AT2:AT6)/2</f>
        <v>0.26807890740949403</v>
      </c>
    </row>
    <row r="7" spans="1:47" x14ac:dyDescent="0.25">
      <c r="A7" s="21" t="s">
        <v>57</v>
      </c>
      <c r="B7" s="1">
        <v>1</v>
      </c>
      <c r="C7" s="1">
        <v>0</v>
      </c>
      <c r="D7" s="1">
        <v>2</v>
      </c>
      <c r="E7" s="1">
        <v>1</v>
      </c>
      <c r="F7" s="1">
        <f>F2*0.95</f>
        <v>0.95</v>
      </c>
      <c r="G7" s="14">
        <f t="shared" ref="G7:G11" si="46">AB6</f>
        <v>0.87774292296659495</v>
      </c>
      <c r="H7" s="14">
        <f t="shared" ref="H7:H11" si="47">AC6</f>
        <v>0.86613189081150155</v>
      </c>
      <c r="I7" s="14">
        <f t="shared" ref="I7:I11" si="48">AD6</f>
        <v>-0.86635209293958038</v>
      </c>
      <c r="J7" s="14">
        <f t="shared" ref="J7:J11" si="49">AE6</f>
        <v>-0.786139345703462</v>
      </c>
      <c r="K7" s="14">
        <f t="shared" ref="K7:K11" si="50">AF6</f>
        <v>-0.94800940273160572</v>
      </c>
      <c r="L7" s="14">
        <f t="shared" ref="L7:L11" si="51">AG6</f>
        <v>0.92711918959811779</v>
      </c>
      <c r="M7" s="14">
        <f t="shared" ref="M7:M11" si="52">AH6</f>
        <v>0.89406981216555925</v>
      </c>
      <c r="N7" s="14">
        <f t="shared" ref="N7:N11" si="53">AI6</f>
        <v>-1.0020310044559004</v>
      </c>
      <c r="O7" s="14">
        <f t="shared" ref="O7:O11" si="54">AJ6</f>
        <v>-0.89635014162594073</v>
      </c>
      <c r="P7" s="14">
        <f t="shared" ref="P7:P11" si="55">AK6</f>
        <v>1.0116701946737447</v>
      </c>
      <c r="Q7" s="17">
        <f t="shared" ref="Q7:Q11" si="56">(C7*K7)+(D7*L7)+G7</f>
        <v>2.7319813021628305</v>
      </c>
      <c r="R7" s="17">
        <f t="shared" ref="R7:R11" si="57">SUMPRODUCT(C7:D7,M7:N7)+H7</f>
        <v>-1.1379301181002992</v>
      </c>
      <c r="S7" s="17">
        <f t="shared" ref="S7:S11" si="58">SUMPRODUCT(O7:P7,C7:D7)+I7</f>
        <v>1.156988296407909</v>
      </c>
      <c r="T7" s="17">
        <f t="shared" ref="T7:T11" si="59">1/(1+EXP(-Q7))</f>
        <v>0.93888761856206615</v>
      </c>
      <c r="U7" s="17">
        <f t="shared" ref="U7:U11" si="60">1/(1+EXP(-R7))</f>
        <v>0.24270059647355735</v>
      </c>
      <c r="V7" s="17">
        <f t="shared" ref="V7:V11" si="61">1/(1+EXP(-S7))</f>
        <v>0.7607850419671407</v>
      </c>
      <c r="W7" s="17">
        <f t="shared" ref="W7:W11" si="62">AL6</f>
        <v>1.0660530291173722</v>
      </c>
      <c r="X7" s="17">
        <f t="shared" ref="X7:X11" si="63">AM6</f>
        <v>-0.93604653072056232</v>
      </c>
      <c r="Y7" s="17">
        <f t="shared" ref="Y7:Y11" si="64">AN6</f>
        <v>1.0498448553699968</v>
      </c>
      <c r="Z7" s="17">
        <f t="shared" ref="Z7:Z11" si="65">SUMPRODUCT(T7:V7,W7:Y7)+J7</f>
        <v>0.78629185508418975</v>
      </c>
      <c r="AA7" s="17">
        <f t="shared" si="32"/>
        <v>0.68703456592562739</v>
      </c>
      <c r="AB7" s="17">
        <f t="shared" ref="AB7:AB11" si="66">$F7*$AA7*(1-$AA7)*($E7-$AA7)*W7*T7*(1-T7)+G7</f>
        <v>0.88165328141090027</v>
      </c>
      <c r="AC7" s="17">
        <f t="shared" ref="AC7:AC11" si="67">$F7*$AA7*(1-$AA7)*($E7-$AA7)*X7*U7*(1-U7)+H7</f>
        <v>0.8551334572106577</v>
      </c>
      <c r="AD7" s="17">
        <f t="shared" ref="AD7:AD11" si="68">$F7*$AA7*(1-$AA7)*($E7-$AA7)*Y7*V7*(1-V7)+I7</f>
        <v>-0.85413774287194433</v>
      </c>
      <c r="AE7" s="17">
        <f t="shared" ref="AE7:AE11" si="69">$F7*$AA7*(1-$AA7)*($E7-$AA7)+J7</f>
        <v>-0.72221078293102636</v>
      </c>
      <c r="AF7" s="17">
        <f t="shared" ref="AF7:AF11" si="70">$F7*$AA7*(1-$AA7)*($E7-$AA7)*W7*T7*(1-T7)*C7 +K7</f>
        <v>-0.94800940273160572</v>
      </c>
      <c r="AG7" s="17">
        <f t="shared" ref="AG7:AG11" si="71">$F7*$AA7*(1-$AA7)*($E7-$AA7)*W7*T7*(1-T7)*D7+L7</f>
        <v>0.93493990648672831</v>
      </c>
      <c r="AH7" s="17">
        <f t="shared" ref="AH7:AH11" si="72">$F7*$AA7*(1-$AA7)*($E7-$AA7)*X7*U7*(1-U7)*C7+M7</f>
        <v>0.89406981216555925</v>
      </c>
      <c r="AI7" s="17">
        <f t="shared" ref="AI7:AI11" si="73">$F7*$AA7*(1-$AA7)*($E7-$AA7)*X7*U7*(1-U7)*D7+N7</f>
        <v>-1.0240278716575881</v>
      </c>
      <c r="AJ7" s="17">
        <f t="shared" ref="AJ7:AJ11" si="74">$F7*$AA7*(1-$AA7)*($E7-$AA7)*Y7*V7*(1-V7)*C7+O7</f>
        <v>-0.89635014162594073</v>
      </c>
      <c r="AK7" s="17">
        <f t="shared" ref="AK7:AK11" si="75">$F7*$AA7*(1-$AA7)*($E7-$AA7)*Y7*V7*(1-V7)*D7+P7</f>
        <v>1.0360988948090168</v>
      </c>
      <c r="AL7">
        <f t="shared" ref="AL7:AL11" si="76">$F7*$AA7*(1-$AA7)*($E7-$AA7)*T7+W7</f>
        <v>1.1260747651768799</v>
      </c>
      <c r="AM7">
        <f t="shared" ref="AM7:AM11" si="77">$F7*$AA7*(1-$AA7)*($E7-$AA7)*U7+X7</f>
        <v>-0.92053103040399498</v>
      </c>
      <c r="AN7">
        <f t="shared" ref="AN7:AN11" si="78">$F7*$AA7*(1-$AA7)*($E7-$AA7)*V7+Y7</f>
        <v>1.0984807496817233</v>
      </c>
      <c r="AP7">
        <f>1/(1+EXP(-(($C7*$AF$11)+($D7*$AG$11)+$AB$11)))</f>
        <v>0.93914522566541414</v>
      </c>
      <c r="AQ7">
        <f>1/(1+EXP(-(($C7*$AH$11)+($D7*$AI$11)+$AC$11)))</f>
        <v>0.21709173147894165</v>
      </c>
      <c r="AR7">
        <f>1/(1+EXP(-(($C7*$AJ$11)+($D7*$AK$11)+$AD$11)))</f>
        <v>0.78974660549928866</v>
      </c>
      <c r="AS7">
        <f>1/(1+EXP(-(SUMPRODUCT(AP7:AR7,$AL$11:$AN$11)+$AE$11)))</f>
        <v>0.73610602678925396</v>
      </c>
      <c r="AT7">
        <f>(E7-AS7)^2</f>
        <v>6.9640029096953951E-2</v>
      </c>
    </row>
    <row r="8" spans="1:47" x14ac:dyDescent="0.25">
      <c r="A8" s="21"/>
      <c r="B8" s="1">
        <v>2</v>
      </c>
      <c r="C8" s="1">
        <v>1</v>
      </c>
      <c r="D8" s="1">
        <v>2</v>
      </c>
      <c r="E8" s="1">
        <v>1</v>
      </c>
      <c r="F8" s="1">
        <f t="shared" ref="F8:F11" si="79">F3*0.95</f>
        <v>0.95</v>
      </c>
      <c r="G8" s="14">
        <f t="shared" si="46"/>
        <v>0.88165328141090027</v>
      </c>
      <c r="H8" s="14">
        <f t="shared" si="47"/>
        <v>0.8551334572106577</v>
      </c>
      <c r="I8" s="14">
        <f t="shared" si="48"/>
        <v>-0.85413774287194433</v>
      </c>
      <c r="J8" s="14">
        <f t="shared" si="49"/>
        <v>-0.72221078293102636</v>
      </c>
      <c r="K8" s="14">
        <f t="shared" si="50"/>
        <v>-0.94800940273160572</v>
      </c>
      <c r="L8" s="14">
        <f t="shared" si="51"/>
        <v>0.93493990648672831</v>
      </c>
      <c r="M8" s="14">
        <f t="shared" si="52"/>
        <v>0.89406981216555925</v>
      </c>
      <c r="N8" s="14">
        <f t="shared" si="53"/>
        <v>-1.0240278716575881</v>
      </c>
      <c r="O8" s="14">
        <f t="shared" si="54"/>
        <v>-0.89635014162594073</v>
      </c>
      <c r="P8" s="14">
        <f t="shared" si="55"/>
        <v>1.0360988948090168</v>
      </c>
      <c r="Q8" s="17">
        <f t="shared" si="56"/>
        <v>1.8035236916527513</v>
      </c>
      <c r="R8" s="17">
        <f t="shared" si="57"/>
        <v>-0.29885247393895931</v>
      </c>
      <c r="S8" s="17">
        <f t="shared" si="58"/>
        <v>0.32170990512014863</v>
      </c>
      <c r="T8" s="17">
        <f t="shared" si="59"/>
        <v>0.8585773306785478</v>
      </c>
      <c r="U8" s="17">
        <f t="shared" si="60"/>
        <v>0.42583802940664289</v>
      </c>
      <c r="V8" s="17">
        <f t="shared" si="61"/>
        <v>0.57974091251351123</v>
      </c>
      <c r="W8" s="17">
        <f t="shared" si="62"/>
        <v>1.1260747651768799</v>
      </c>
      <c r="X8" s="17">
        <f t="shared" si="63"/>
        <v>-0.92053103040399498</v>
      </c>
      <c r="Y8" s="17">
        <f t="shared" si="64"/>
        <v>1.0984807496817233</v>
      </c>
      <c r="Z8" s="17">
        <f t="shared" si="65"/>
        <v>0.48944859530311613</v>
      </c>
      <c r="AA8" s="17">
        <f t="shared" si="32"/>
        <v>0.61997652688771132</v>
      </c>
      <c r="AB8" s="17">
        <f t="shared" si="66"/>
        <v>0.89328343289592171</v>
      </c>
      <c r="AC8" s="17">
        <f t="shared" si="67"/>
        <v>0.83598926713039845</v>
      </c>
      <c r="AD8" s="17">
        <f t="shared" si="68"/>
        <v>-0.83137297579271718</v>
      </c>
      <c r="AE8" s="17">
        <f t="shared" si="69"/>
        <v>-0.63715189554187879</v>
      </c>
      <c r="AF8" s="17">
        <f t="shared" si="70"/>
        <v>-0.93637925124658428</v>
      </c>
      <c r="AG8" s="17">
        <f t="shared" si="71"/>
        <v>0.9582002094567712</v>
      </c>
      <c r="AH8" s="17">
        <f t="shared" si="72"/>
        <v>0.8749256220853</v>
      </c>
      <c r="AI8" s="17">
        <f t="shared" si="73"/>
        <v>-1.0623162518181066</v>
      </c>
      <c r="AJ8" s="17">
        <f t="shared" si="74"/>
        <v>-0.87358537454671359</v>
      </c>
      <c r="AK8" s="17">
        <f t="shared" si="75"/>
        <v>1.0816284289674711</v>
      </c>
      <c r="AL8">
        <f t="shared" si="76"/>
        <v>1.1991043976619413</v>
      </c>
      <c r="AM8">
        <f t="shared" si="77"/>
        <v>-0.88430972141467878</v>
      </c>
      <c r="AN8">
        <f t="shared" si="78"/>
        <v>1.1477928666740917</v>
      </c>
      <c r="AP8">
        <f t="shared" ref="AP8:AP11" si="80">1/(1+EXP(-(($C8*$AF$11)+($D8*$AG$11)+$AB$11)))</f>
        <v>0.85003769103300264</v>
      </c>
      <c r="AQ8">
        <f t="shared" ref="AQ8:AQ11" si="81">1/(1+EXP(-(($C8*$AH$11)+($D8*$AI$11)+$AC$11)))</f>
        <v>0.40531273401444906</v>
      </c>
      <c r="AR8">
        <f t="shared" ref="AR8:AR11" si="82">1/(1+EXP(-(($C8*$AJ$11)+($D8*$AK$11)+$AD$11)))</f>
        <v>0.60309715794448571</v>
      </c>
      <c r="AS8">
        <f t="shared" ref="AS8:AS11" si="83">1/(1+EXP(-(SUMPRODUCT(AP8:AR8,$AL$11:$AN$11)+$AE$11)))</f>
        <v>0.62682350472308268</v>
      </c>
      <c r="AT8">
        <f t="shared" ref="AT8:AT11" si="84">(E8-AS8)^2</f>
        <v>0.13926069662716309</v>
      </c>
    </row>
    <row r="9" spans="1:47" x14ac:dyDescent="0.25">
      <c r="A9" s="21"/>
      <c r="B9" s="1">
        <v>3</v>
      </c>
      <c r="C9" s="1">
        <v>1</v>
      </c>
      <c r="D9" s="1">
        <v>3</v>
      </c>
      <c r="E9" s="1">
        <v>1</v>
      </c>
      <c r="F9" s="1">
        <f t="shared" si="79"/>
        <v>0.95</v>
      </c>
      <c r="G9" s="14">
        <f t="shared" si="46"/>
        <v>0.89328343289592171</v>
      </c>
      <c r="H9" s="14">
        <f t="shared" si="47"/>
        <v>0.83598926713039845</v>
      </c>
      <c r="I9" s="14">
        <f t="shared" si="48"/>
        <v>-0.83137297579271718</v>
      </c>
      <c r="J9" s="14">
        <f t="shared" si="49"/>
        <v>-0.63715189554187879</v>
      </c>
      <c r="K9" s="14">
        <f t="shared" si="50"/>
        <v>-0.93637925124658428</v>
      </c>
      <c r="L9" s="14">
        <f t="shared" si="51"/>
        <v>0.9582002094567712</v>
      </c>
      <c r="M9" s="14">
        <f t="shared" si="52"/>
        <v>0.8749256220853</v>
      </c>
      <c r="N9" s="14">
        <f t="shared" si="53"/>
        <v>-1.0623162518181066</v>
      </c>
      <c r="O9" s="14">
        <f t="shared" si="54"/>
        <v>-0.87358537454671359</v>
      </c>
      <c r="P9" s="14">
        <f t="shared" si="55"/>
        <v>1.0816284289674711</v>
      </c>
      <c r="Q9" s="17">
        <f t="shared" si="56"/>
        <v>2.8315048100196512</v>
      </c>
      <c r="R9" s="17">
        <f t="shared" si="57"/>
        <v>-1.4760338662386214</v>
      </c>
      <c r="S9" s="17">
        <f t="shared" si="58"/>
        <v>1.5399269365629826</v>
      </c>
      <c r="T9" s="17">
        <f t="shared" si="59"/>
        <v>0.94435473103814327</v>
      </c>
      <c r="U9" s="17">
        <f t="shared" si="60"/>
        <v>0.18602722792074436</v>
      </c>
      <c r="V9" s="17">
        <f t="shared" si="61"/>
        <v>0.82345410369626715</v>
      </c>
      <c r="W9" s="17">
        <f t="shared" si="62"/>
        <v>1.1991043976619413</v>
      </c>
      <c r="X9" s="17">
        <f t="shared" si="63"/>
        <v>-0.88430972141467878</v>
      </c>
      <c r="Y9" s="17">
        <f t="shared" si="64"/>
        <v>1.1477928666740917</v>
      </c>
      <c r="Z9" s="17">
        <f t="shared" si="65"/>
        <v>1.2758770755567634</v>
      </c>
      <c r="AA9" s="17">
        <f t="shared" si="32"/>
        <v>0.78174714623716612</v>
      </c>
      <c r="AB9" s="17">
        <f t="shared" si="66"/>
        <v>0.89551253608874082</v>
      </c>
      <c r="AC9" s="17">
        <f t="shared" si="67"/>
        <v>0.83125229790353006</v>
      </c>
      <c r="AD9" s="17">
        <f t="shared" si="68"/>
        <v>-0.82547000929279568</v>
      </c>
      <c r="AE9" s="17">
        <f t="shared" si="69"/>
        <v>-0.60177581028656912</v>
      </c>
      <c r="AF9" s="17">
        <f t="shared" si="70"/>
        <v>-0.93415014805376517</v>
      </c>
      <c r="AG9" s="17">
        <f t="shared" si="71"/>
        <v>0.9648875190352284</v>
      </c>
      <c r="AH9" s="17">
        <f t="shared" si="72"/>
        <v>0.87018865285843161</v>
      </c>
      <c r="AI9" s="17">
        <f t="shared" si="73"/>
        <v>-1.0765271594987118</v>
      </c>
      <c r="AJ9" s="17">
        <f t="shared" si="74"/>
        <v>-0.86768240804679209</v>
      </c>
      <c r="AK9" s="17">
        <f t="shared" si="75"/>
        <v>1.0993373284672356</v>
      </c>
      <c r="AL9">
        <f t="shared" si="76"/>
        <v>1.2325119711384018</v>
      </c>
      <c r="AM9">
        <f t="shared" si="77"/>
        <v>-0.87772880633994554</v>
      </c>
      <c r="AN9">
        <f t="shared" si="78"/>
        <v>1.1769234492502856</v>
      </c>
      <c r="AP9">
        <f t="shared" si="80"/>
        <v>0.93574055263420686</v>
      </c>
      <c r="AQ9">
        <f t="shared" si="81"/>
        <v>0.19001271235683717</v>
      </c>
      <c r="AR9">
        <f t="shared" si="82"/>
        <v>0.81835584331833244</v>
      </c>
      <c r="AS9">
        <f t="shared" si="83"/>
        <v>0.74687604793265949</v>
      </c>
      <c r="AT9">
        <f t="shared" si="84"/>
        <v>6.4071735110189293E-2</v>
      </c>
    </row>
    <row r="10" spans="1:47" x14ac:dyDescent="0.25">
      <c r="A10" s="21"/>
      <c r="B10" s="1">
        <v>4</v>
      </c>
      <c r="C10" s="1">
        <v>1</v>
      </c>
      <c r="D10" s="1">
        <v>0</v>
      </c>
      <c r="E10" s="1">
        <v>0</v>
      </c>
      <c r="F10" s="1">
        <f t="shared" si="79"/>
        <v>0.95</v>
      </c>
      <c r="G10" s="14">
        <f t="shared" si="46"/>
        <v>0.89551253608874082</v>
      </c>
      <c r="H10" s="14">
        <f t="shared" si="47"/>
        <v>0.83125229790353006</v>
      </c>
      <c r="I10" s="14">
        <f t="shared" si="48"/>
        <v>-0.82547000929279568</v>
      </c>
      <c r="J10" s="14">
        <f t="shared" si="49"/>
        <v>-0.60177581028656912</v>
      </c>
      <c r="K10" s="14">
        <f t="shared" si="50"/>
        <v>-0.93415014805376517</v>
      </c>
      <c r="L10" s="14">
        <f t="shared" si="51"/>
        <v>0.9648875190352284</v>
      </c>
      <c r="M10" s="14">
        <f t="shared" si="52"/>
        <v>0.87018865285843161</v>
      </c>
      <c r="N10" s="14">
        <f t="shared" si="53"/>
        <v>-1.0765271594987118</v>
      </c>
      <c r="O10" s="14">
        <f t="shared" si="54"/>
        <v>-0.86768240804679209</v>
      </c>
      <c r="P10" s="14">
        <f t="shared" si="55"/>
        <v>1.0993373284672356</v>
      </c>
      <c r="Q10" s="17">
        <f t="shared" si="56"/>
        <v>-3.8637611965024354E-2</v>
      </c>
      <c r="R10" s="17">
        <f t="shared" si="57"/>
        <v>1.7014409507619617</v>
      </c>
      <c r="S10" s="17">
        <f t="shared" si="58"/>
        <v>-1.6931524173395878</v>
      </c>
      <c r="T10" s="17">
        <f t="shared" si="59"/>
        <v>0.49034179851147691</v>
      </c>
      <c r="U10" s="17">
        <f t="shared" si="60"/>
        <v>0.84572283767843537</v>
      </c>
      <c r="V10" s="17">
        <f t="shared" si="61"/>
        <v>0.15536171630217716</v>
      </c>
      <c r="W10" s="17">
        <f t="shared" si="62"/>
        <v>1.2325119711384018</v>
      </c>
      <c r="X10" s="17">
        <f t="shared" si="63"/>
        <v>-0.87772880633994554</v>
      </c>
      <c r="Y10" s="17">
        <f t="shared" si="64"/>
        <v>1.1769234492502856</v>
      </c>
      <c r="Z10" s="17">
        <f t="shared" si="65"/>
        <v>-0.55689012344976163</v>
      </c>
      <c r="AA10" s="17">
        <f t="shared" si="32"/>
        <v>0.36426733004195672</v>
      </c>
      <c r="AB10" s="17">
        <f t="shared" si="66"/>
        <v>0.87082898385089225</v>
      </c>
      <c r="AC10" s="17">
        <f t="shared" si="67"/>
        <v>0.8404298874939603</v>
      </c>
      <c r="AD10" s="17">
        <f t="shared" si="68"/>
        <v>-0.83784661538256544</v>
      </c>
      <c r="AE10" s="17">
        <f t="shared" si="69"/>
        <v>-0.68191382521983368</v>
      </c>
      <c r="AF10" s="17">
        <f t="shared" si="70"/>
        <v>-0.95883370029161386</v>
      </c>
      <c r="AG10" s="17">
        <f t="shared" si="71"/>
        <v>0.9648875190352284</v>
      </c>
      <c r="AH10" s="17">
        <f t="shared" si="72"/>
        <v>0.87936624244886186</v>
      </c>
      <c r="AI10" s="17">
        <f t="shared" si="73"/>
        <v>-1.0765271594987118</v>
      </c>
      <c r="AJ10" s="17">
        <f t="shared" si="74"/>
        <v>-0.88005901413656185</v>
      </c>
      <c r="AK10" s="17">
        <f t="shared" si="75"/>
        <v>1.0993373284672356</v>
      </c>
      <c r="AL10">
        <f t="shared" si="76"/>
        <v>1.1932169527668852</v>
      </c>
      <c r="AM10">
        <f t="shared" si="77"/>
        <v>-0.94550335573522282</v>
      </c>
      <c r="AN10">
        <f t="shared" si="78"/>
        <v>1.1644730697092041</v>
      </c>
      <c r="AP10">
        <f t="shared" si="80"/>
        <v>0.46204095751693458</v>
      </c>
      <c r="AQ10">
        <f t="shared" si="81"/>
        <v>0.85191811510693727</v>
      </c>
      <c r="AR10">
        <f t="shared" si="82"/>
        <v>0.14737556466343105</v>
      </c>
      <c r="AS10">
        <f t="shared" si="83"/>
        <v>0.28817169849350327</v>
      </c>
      <c r="AT10">
        <f t="shared" si="84"/>
        <v>8.3042927812630549E-2</v>
      </c>
      <c r="AU10" t="s">
        <v>55</v>
      </c>
    </row>
    <row r="11" spans="1:47" ht="15.75" thickBot="1" x14ac:dyDescent="0.3">
      <c r="A11" s="22"/>
      <c r="B11" s="5">
        <v>5</v>
      </c>
      <c r="C11" s="5">
        <v>2</v>
      </c>
      <c r="D11" s="5">
        <v>1</v>
      </c>
      <c r="E11" s="5">
        <v>0</v>
      </c>
      <c r="F11" s="5">
        <f t="shared" si="79"/>
        <v>0.95</v>
      </c>
      <c r="G11" s="15">
        <f t="shared" si="46"/>
        <v>0.87082898385089225</v>
      </c>
      <c r="H11" s="15">
        <f t="shared" si="47"/>
        <v>0.8404298874939603</v>
      </c>
      <c r="I11" s="15">
        <f t="shared" si="48"/>
        <v>-0.83784661538256544</v>
      </c>
      <c r="J11" s="15">
        <f t="shared" si="49"/>
        <v>-0.68191382521983368</v>
      </c>
      <c r="K11" s="15">
        <f t="shared" si="50"/>
        <v>-0.95883370029161386</v>
      </c>
      <c r="L11" s="15">
        <f t="shared" si="51"/>
        <v>0.9648875190352284</v>
      </c>
      <c r="M11" s="15">
        <f t="shared" si="52"/>
        <v>0.87936624244886186</v>
      </c>
      <c r="N11" s="15">
        <f t="shared" si="53"/>
        <v>-1.0765271594987118</v>
      </c>
      <c r="O11" s="15">
        <f t="shared" si="54"/>
        <v>-0.88005901413656185</v>
      </c>
      <c r="P11" s="15">
        <f t="shared" si="55"/>
        <v>1.0993373284672356</v>
      </c>
      <c r="Q11" s="18">
        <f t="shared" si="56"/>
        <v>-8.1950897697107061E-2</v>
      </c>
      <c r="R11" s="18">
        <f t="shared" si="57"/>
        <v>1.5226352128929723</v>
      </c>
      <c r="S11" s="18">
        <f t="shared" si="58"/>
        <v>-1.4986273151884535</v>
      </c>
      <c r="T11" s="18">
        <f t="shared" si="59"/>
        <v>0.47952373409074844</v>
      </c>
      <c r="U11" s="18">
        <f t="shared" si="60"/>
        <v>0.8209262013574109</v>
      </c>
      <c r="V11" s="18">
        <f t="shared" si="61"/>
        <v>0.18263034413090251</v>
      </c>
      <c r="W11" s="18">
        <f t="shared" si="62"/>
        <v>1.1932169527668852</v>
      </c>
      <c r="X11" s="18">
        <f t="shared" si="63"/>
        <v>-0.94550335573522282</v>
      </c>
      <c r="Y11" s="18">
        <f t="shared" si="64"/>
        <v>1.1644730697092041</v>
      </c>
      <c r="Z11" s="18">
        <f t="shared" si="65"/>
        <v>-0.67325833719091355</v>
      </c>
      <c r="AA11" s="18">
        <f t="shared" si="32"/>
        <v>0.33776762896900214</v>
      </c>
      <c r="AB11" s="18">
        <f t="shared" si="66"/>
        <v>0.84945425990986889</v>
      </c>
      <c r="AC11" s="18">
        <f t="shared" si="67"/>
        <v>0.85040618288416647</v>
      </c>
      <c r="AD11" s="18">
        <f t="shared" si="68"/>
        <v>-0.8503230633382286</v>
      </c>
      <c r="AE11" s="18">
        <f t="shared" si="69"/>
        <v>-0.75368830637628204</v>
      </c>
      <c r="AF11" s="18">
        <f t="shared" si="70"/>
        <v>-1.0015831481736606</v>
      </c>
      <c r="AG11" s="18">
        <f t="shared" si="71"/>
        <v>0.94351279509420505</v>
      </c>
      <c r="AH11" s="18">
        <f t="shared" si="72"/>
        <v>0.89931883322927419</v>
      </c>
      <c r="AI11" s="18">
        <f t="shared" si="73"/>
        <v>-1.0665508641085057</v>
      </c>
      <c r="AJ11" s="18">
        <f t="shared" si="74"/>
        <v>-0.90501191004788817</v>
      </c>
      <c r="AK11" s="18">
        <f t="shared" si="75"/>
        <v>1.0868608805115725</v>
      </c>
      <c r="AL11" s="6">
        <f t="shared" si="76"/>
        <v>1.1587993855503189</v>
      </c>
      <c r="AM11" s="6">
        <f t="shared" si="77"/>
        <v>-1.0044249079053851</v>
      </c>
      <c r="AN11" s="6">
        <f t="shared" si="78"/>
        <v>1.1513648715157849</v>
      </c>
      <c r="AP11">
        <f t="shared" si="80"/>
        <v>0.4476428257511641</v>
      </c>
      <c r="AQ11">
        <f t="shared" si="81"/>
        <v>0.82955729577093973</v>
      </c>
      <c r="AR11">
        <f t="shared" si="82"/>
        <v>0.17172000216093897</v>
      </c>
      <c r="AS11">
        <f t="shared" si="83"/>
        <v>0.2951553268847798</v>
      </c>
      <c r="AT11">
        <f t="shared" si="84"/>
        <v>8.7116666988461211E-2</v>
      </c>
      <c r="AU11">
        <f>SUM(AT7:AT11)/2</f>
        <v>0.22156602781769907</v>
      </c>
    </row>
    <row r="12" spans="1:47" x14ac:dyDescent="0.25">
      <c r="A12" s="20" t="s">
        <v>58</v>
      </c>
      <c r="B12" s="3">
        <v>1</v>
      </c>
      <c r="C12" s="3">
        <v>0</v>
      </c>
      <c r="D12" s="3">
        <v>2</v>
      </c>
      <c r="E12" s="3">
        <v>1</v>
      </c>
      <c r="F12" s="3">
        <f>F7*0.95</f>
        <v>0.90249999999999997</v>
      </c>
      <c r="G12" s="13">
        <f t="shared" ref="G12:G51" si="85">AB11</f>
        <v>0.84945425990986889</v>
      </c>
      <c r="H12" s="13">
        <f t="shared" ref="H12:H51" si="86">AC11</f>
        <v>0.85040618288416647</v>
      </c>
      <c r="I12" s="13">
        <f t="shared" ref="I12:I51" si="87">AD11</f>
        <v>-0.8503230633382286</v>
      </c>
      <c r="J12" s="13">
        <f t="shared" ref="J12:J51" si="88">AE11</f>
        <v>-0.75368830637628204</v>
      </c>
      <c r="K12" s="13">
        <f t="shared" ref="K12:K51" si="89">AF11</f>
        <v>-1.0015831481736606</v>
      </c>
      <c r="L12" s="13">
        <f t="shared" ref="L12:L51" si="90">AG11</f>
        <v>0.94351279509420505</v>
      </c>
      <c r="M12" s="13">
        <f t="shared" ref="M12:M51" si="91">AH11</f>
        <v>0.89931883322927419</v>
      </c>
      <c r="N12" s="13">
        <f t="shared" ref="N12:N51" si="92">AI11</f>
        <v>-1.0665508641085057</v>
      </c>
      <c r="O12" s="13">
        <f t="shared" ref="O12:O51" si="93">AJ11</f>
        <v>-0.90501191004788817</v>
      </c>
      <c r="P12" s="13">
        <f t="shared" ref="P12:P51" si="94">AK11</f>
        <v>1.0868608805115725</v>
      </c>
      <c r="Q12" s="16">
        <f t="shared" ref="Q12:Q51" si="95">(C12*K12)+(D12*L12)+G12</f>
        <v>2.736479850098279</v>
      </c>
      <c r="R12" s="16">
        <f t="shared" ref="R12:R51" si="96">SUMPRODUCT(C12:D12,M12:N12)+H12</f>
        <v>-1.282695545332845</v>
      </c>
      <c r="S12" s="16">
        <f t="shared" ref="S12:S51" si="97">SUMPRODUCT(O12:P12,C12:D12)+I12</f>
        <v>1.3233986976849164</v>
      </c>
      <c r="T12" s="16">
        <f t="shared" ref="T12:T51" si="98">1/(1+EXP(-Q12))</f>
        <v>0.93914522566541414</v>
      </c>
      <c r="U12" s="16">
        <f t="shared" ref="U12:U51" si="99">1/(1+EXP(-R12))</f>
        <v>0.21709173147894165</v>
      </c>
      <c r="V12" s="16">
        <f t="shared" ref="V12:V51" si="100">1/(1+EXP(-S12))</f>
        <v>0.78974660549928866</v>
      </c>
      <c r="W12" s="16">
        <f t="shared" ref="W12:W51" si="101">AL11</f>
        <v>1.1587993855503189</v>
      </c>
      <c r="X12" s="16">
        <f t="shared" ref="X12:X51" si="102">AM11</f>
        <v>-1.0044249079053851</v>
      </c>
      <c r="Y12" s="16">
        <f t="shared" ref="Y12:Y51" si="103">AN11</f>
        <v>1.1513648715157849</v>
      </c>
      <c r="Z12" s="16">
        <f t="shared" ref="Z12:Z51" si="104">SUMPRODUCT(T12:V12,W12:Y12)+J12</f>
        <v>1.0258267606402747</v>
      </c>
      <c r="AA12" s="16">
        <f t="shared" si="32"/>
        <v>0.73610602678925396</v>
      </c>
      <c r="AB12" s="16">
        <f t="shared" ref="AB12:AB51" si="105">$F12*$AA12*(1-$AA12)*($E12-$AA12)*W12*T12*(1-T12)+G12</f>
        <v>0.85251821359025792</v>
      </c>
      <c r="AC12" s="16">
        <f t="shared" ref="AC12:AC51" si="106">$F12*$AA12*(1-$AA12)*($E12-$AA12)*X12*U12*(1-U12)+H12</f>
        <v>0.84250816406640894</v>
      </c>
      <c r="AD12" s="16">
        <f t="shared" ref="AD12:AD51" si="107">$F12*$AA12*(1-$AA12)*($E12-$AA12)*Y12*V12*(1-V12)+I12</f>
        <v>-0.84147821711099213</v>
      </c>
      <c r="AE12" s="16">
        <f t="shared" ref="AE12:AE51" si="108">$F12*$AA12*(1-$AA12)*($E12-$AA12)+J12</f>
        <v>-0.70742394965182975</v>
      </c>
      <c r="AF12" s="16">
        <f t="shared" ref="AF12:AF51" si="109">$F12*$AA12*(1-$AA12)*($E12-$AA12)*W12*T12*(1-T12)*C12 +K12</f>
        <v>-1.0015831481736606</v>
      </c>
      <c r="AG12" s="16">
        <f t="shared" ref="AG12:AG51" si="110">$F12*$AA12*(1-$AA12)*($E12-$AA12)*W12*T12*(1-T12)*D12+L12</f>
        <v>0.949640702454983</v>
      </c>
      <c r="AH12" s="16">
        <f t="shared" ref="AH12:AH51" si="111">$F12*$AA12*(1-$AA12)*($E12-$AA12)*X12*U12*(1-U12)*C12+M12</f>
        <v>0.89931883322927419</v>
      </c>
      <c r="AI12" s="16">
        <f t="shared" ref="AI12:AI51" si="112">$F12*$AA12*(1-$AA12)*($E12-$AA12)*X12*U12*(1-U12)*D12+N12</f>
        <v>-1.0823469017440208</v>
      </c>
      <c r="AJ12" s="16">
        <f t="shared" ref="AJ12:AJ51" si="113">$F12*$AA12*(1-$AA12)*($E12-$AA12)*Y12*V12*(1-V12)*C12+O12</f>
        <v>-0.90501191004788817</v>
      </c>
      <c r="AK12" s="16">
        <f t="shared" ref="AK12:AK51" si="114">$F12*$AA12*(1-$AA12)*($E12-$AA12)*Y12*V12*(1-V12)*D12+P12</f>
        <v>1.1045505729660454</v>
      </c>
      <c r="AL12" s="4">
        <f t="shared" ref="AL12:AL51" si="115">$F12*$AA12*(1-$AA12)*($E12-$AA12)*T12+W12</f>
        <v>1.2022483352865698</v>
      </c>
      <c r="AM12" s="4">
        <f t="shared" ref="AM12:AM51" si="116">$F12*$AA12*(1-$AA12)*($E12-$AA12)*U12+X12</f>
        <v>-0.99438129859831437</v>
      </c>
      <c r="AN12" s="4">
        <f t="shared" ref="AN12:AN51" si="117">$F12*$AA12*(1-$AA12)*($E12-$AA12)*V12+Y12</f>
        <v>1.1879019901945294</v>
      </c>
      <c r="AP12">
        <f>1/(1+EXP(-(($C12*$AF$16)+($D12*$AG$16)+$AB$16)))</f>
        <v>0.93901014380945003</v>
      </c>
      <c r="AQ12">
        <f>1/(1+EXP(-(($C12*$AH$16)+($D12*$AI$16)+$AC$16)))</f>
        <v>0.19930836913201783</v>
      </c>
      <c r="AR12">
        <f>1/(1+EXP(-(($C12*$AJ$16)+($D12*$AK$16)+$AD$16)))</f>
        <v>0.80946234480285961</v>
      </c>
      <c r="AS12">
        <f>1/(1+EXP(-(SUMPRODUCT(AP12:AR12,$AL$16:$AN$16)+$AE$16)))</f>
        <v>0.76556849740135113</v>
      </c>
      <c r="AT12">
        <f>(E12-AS12)^2</f>
        <v>5.4958129410660313E-2</v>
      </c>
    </row>
    <row r="13" spans="1:47" x14ac:dyDescent="0.25">
      <c r="A13" s="21"/>
      <c r="B13" s="1">
        <v>2</v>
      </c>
      <c r="C13" s="1">
        <v>1</v>
      </c>
      <c r="D13" s="1">
        <v>2</v>
      </c>
      <c r="E13" s="1">
        <v>1</v>
      </c>
      <c r="F13" s="1">
        <f t="shared" ref="F13:F51" si="118">F8*0.95</f>
        <v>0.90249999999999997</v>
      </c>
      <c r="G13" s="14">
        <f t="shared" si="85"/>
        <v>0.85251821359025792</v>
      </c>
      <c r="H13" s="14">
        <f t="shared" si="86"/>
        <v>0.84250816406640894</v>
      </c>
      <c r="I13" s="14">
        <f t="shared" si="87"/>
        <v>-0.84147821711099213</v>
      </c>
      <c r="J13" s="14">
        <f t="shared" si="88"/>
        <v>-0.70742394965182975</v>
      </c>
      <c r="K13" s="14">
        <f t="shared" si="89"/>
        <v>-1.0015831481736606</v>
      </c>
      <c r="L13" s="14">
        <f t="shared" si="90"/>
        <v>0.949640702454983</v>
      </c>
      <c r="M13" s="14">
        <f t="shared" si="91"/>
        <v>0.89931883322927419</v>
      </c>
      <c r="N13" s="14">
        <f t="shared" si="92"/>
        <v>-1.0823469017440208</v>
      </c>
      <c r="O13" s="14">
        <f t="shared" si="93"/>
        <v>-0.90501191004788817</v>
      </c>
      <c r="P13" s="14">
        <f t="shared" si="94"/>
        <v>1.1045505729660454</v>
      </c>
      <c r="Q13" s="17">
        <f t="shared" si="95"/>
        <v>1.7502164703265635</v>
      </c>
      <c r="R13" s="17">
        <f t="shared" si="96"/>
        <v>-0.42286680619235861</v>
      </c>
      <c r="S13" s="17">
        <f t="shared" si="97"/>
        <v>0.46261101877321054</v>
      </c>
      <c r="T13" s="17">
        <f t="shared" si="98"/>
        <v>0.85198010312276695</v>
      </c>
      <c r="U13" s="17">
        <f t="shared" si="99"/>
        <v>0.39583095251542422</v>
      </c>
      <c r="V13" s="17">
        <f t="shared" si="100"/>
        <v>0.61363339929471372</v>
      </c>
      <c r="W13" s="17">
        <f t="shared" si="101"/>
        <v>1.2022483352865698</v>
      </c>
      <c r="X13" s="17">
        <f t="shared" si="102"/>
        <v>-0.99438129859831437</v>
      </c>
      <c r="Y13" s="17">
        <f t="shared" si="103"/>
        <v>1.1879019901945294</v>
      </c>
      <c r="Z13" s="17">
        <f t="shared" si="104"/>
        <v>0.65219715070912621</v>
      </c>
      <c r="AA13" s="17">
        <f t="shared" si="32"/>
        <v>0.65750541461897383</v>
      </c>
      <c r="AB13" s="17">
        <f t="shared" si="105"/>
        <v>0.86307174235883466</v>
      </c>
      <c r="AC13" s="17">
        <f t="shared" si="106"/>
        <v>0.82595522427452772</v>
      </c>
      <c r="AD13" s="17">
        <f t="shared" si="107"/>
        <v>-0.82187428721764411</v>
      </c>
      <c r="AE13" s="17">
        <f t="shared" si="108"/>
        <v>-0.63781678173264034</v>
      </c>
      <c r="AF13" s="17">
        <f t="shared" si="109"/>
        <v>-0.99102961940508383</v>
      </c>
      <c r="AG13" s="17">
        <f t="shared" si="110"/>
        <v>0.97074775999213647</v>
      </c>
      <c r="AH13" s="17">
        <f t="shared" si="111"/>
        <v>0.88276589343739298</v>
      </c>
      <c r="AI13" s="17">
        <f t="shared" si="112"/>
        <v>-1.1154527813277832</v>
      </c>
      <c r="AJ13" s="17">
        <f t="shared" si="113"/>
        <v>-0.88540798015454014</v>
      </c>
      <c r="AK13" s="17">
        <f t="shared" si="114"/>
        <v>1.1437584327527415</v>
      </c>
      <c r="AL13">
        <f t="shared" si="115"/>
        <v>1.2615522573884446</v>
      </c>
      <c r="AM13">
        <f t="shared" si="116"/>
        <v>-0.96682862701896055</v>
      </c>
      <c r="AN13">
        <f t="shared" si="117"/>
        <v>1.2306152732600595</v>
      </c>
      <c r="AP13">
        <f t="shared" ref="AP13:AP16" si="119">1/(1+EXP(-(($C13*$AF$16)+($D13*$AG$16)+$AB$16)))</f>
        <v>0.84312924282543467</v>
      </c>
      <c r="AQ13">
        <f t="shared" ref="AQ13:AQ16" si="120">1/(1+EXP(-(($C13*$AH$16)+($D13*$AI$16)+$AC$16)))</f>
        <v>0.38170009741952265</v>
      </c>
      <c r="AR13">
        <f t="shared" ref="AR13:AR16" si="121">1/(1+EXP(-(($C13*$AJ$16)+($D13*$AK$16)+$AD$16)))</f>
        <v>0.62922566644551747</v>
      </c>
      <c r="AS13">
        <f t="shared" ref="AS13:AS16" si="122">1/(1+EXP(-(SUMPRODUCT(AP13:AR13,$AL$16:$AN$16)+$AE$16)))</f>
        <v>0.65659266375248271</v>
      </c>
      <c r="AT13">
        <f t="shared" ref="AT13:AT16" si="123">(E13-AS13)^2</f>
        <v>0.1179285985886154</v>
      </c>
    </row>
    <row r="14" spans="1:47" x14ac:dyDescent="0.25">
      <c r="A14" s="21"/>
      <c r="B14" s="1">
        <v>3</v>
      </c>
      <c r="C14" s="1">
        <v>1</v>
      </c>
      <c r="D14" s="1">
        <v>3</v>
      </c>
      <c r="E14" s="1">
        <v>1</v>
      </c>
      <c r="F14" s="1">
        <f t="shared" si="118"/>
        <v>0.90249999999999997</v>
      </c>
      <c r="G14" s="14">
        <f t="shared" si="85"/>
        <v>0.86307174235883466</v>
      </c>
      <c r="H14" s="14">
        <f t="shared" si="86"/>
        <v>0.82595522427452772</v>
      </c>
      <c r="I14" s="14">
        <f t="shared" si="87"/>
        <v>-0.82187428721764411</v>
      </c>
      <c r="J14" s="14">
        <f t="shared" si="88"/>
        <v>-0.63781678173264034</v>
      </c>
      <c r="K14" s="14">
        <f t="shared" si="89"/>
        <v>-0.99102961940508383</v>
      </c>
      <c r="L14" s="14">
        <f t="shared" si="90"/>
        <v>0.97074775999213647</v>
      </c>
      <c r="M14" s="14">
        <f t="shared" si="91"/>
        <v>0.88276589343739298</v>
      </c>
      <c r="N14" s="14">
        <f t="shared" si="92"/>
        <v>-1.1154527813277832</v>
      </c>
      <c r="O14" s="14">
        <f t="shared" si="93"/>
        <v>-0.88540798015454014</v>
      </c>
      <c r="P14" s="14">
        <f t="shared" si="94"/>
        <v>1.1437584327527415</v>
      </c>
      <c r="Q14" s="17">
        <f t="shared" si="95"/>
        <v>2.78428540293016</v>
      </c>
      <c r="R14" s="17">
        <f t="shared" si="96"/>
        <v>-1.6376372262714289</v>
      </c>
      <c r="S14" s="17">
        <f t="shared" si="97"/>
        <v>1.7239930308860405</v>
      </c>
      <c r="T14" s="17">
        <f t="shared" si="98"/>
        <v>0.94182070589271449</v>
      </c>
      <c r="U14" s="17">
        <f t="shared" si="99"/>
        <v>0.16278682205371414</v>
      </c>
      <c r="V14" s="17">
        <f t="shared" si="100"/>
        <v>0.84864244928046184</v>
      </c>
      <c r="W14" s="17">
        <f t="shared" si="101"/>
        <v>1.2615522573884446</v>
      </c>
      <c r="X14" s="17">
        <f t="shared" si="102"/>
        <v>-0.96682862701896055</v>
      </c>
      <c r="Y14" s="17">
        <f t="shared" si="103"/>
        <v>1.2306152732600595</v>
      </c>
      <c r="Z14" s="17">
        <f t="shared" si="104"/>
        <v>1.4373046557998812</v>
      </c>
      <c r="AA14" s="17">
        <f t="shared" si="32"/>
        <v>0.80803691490050855</v>
      </c>
      <c r="AB14" s="17">
        <f t="shared" si="105"/>
        <v>0.86492935766660284</v>
      </c>
      <c r="AC14" s="17">
        <f t="shared" si="106"/>
        <v>0.82241428355611002</v>
      </c>
      <c r="AD14" s="17">
        <f t="shared" si="107"/>
        <v>-0.81762647804825817</v>
      </c>
      <c r="AE14" s="17">
        <f t="shared" si="108"/>
        <v>-0.61094392390941954</v>
      </c>
      <c r="AF14" s="17">
        <f t="shared" si="109"/>
        <v>-0.98917200409731565</v>
      </c>
      <c r="AG14" s="17">
        <f t="shared" si="110"/>
        <v>0.97632060591544101</v>
      </c>
      <c r="AH14" s="17">
        <f t="shared" si="111"/>
        <v>0.87922495271897527</v>
      </c>
      <c r="AI14" s="17">
        <f t="shared" si="112"/>
        <v>-1.1260756034830366</v>
      </c>
      <c r="AJ14" s="17">
        <f t="shared" si="113"/>
        <v>-0.8811601709851542</v>
      </c>
      <c r="AK14" s="17">
        <f t="shared" si="114"/>
        <v>1.1565018602608992</v>
      </c>
      <c r="AL14">
        <f t="shared" si="115"/>
        <v>1.2868616713128649</v>
      </c>
      <c r="AM14">
        <f t="shared" si="116"/>
        <v>-0.96245407989441711</v>
      </c>
      <c r="AN14">
        <f t="shared" si="117"/>
        <v>1.2534207211423232</v>
      </c>
      <c r="AP14">
        <f t="shared" si="119"/>
        <v>0.93325602105902539</v>
      </c>
      <c r="AQ14">
        <f t="shared" si="120"/>
        <v>0.16821108174347552</v>
      </c>
      <c r="AR14">
        <f t="shared" si="121"/>
        <v>0.84197609145782315</v>
      </c>
      <c r="AS14">
        <f t="shared" si="122"/>
        <v>0.77727591947388208</v>
      </c>
      <c r="AT14">
        <f t="shared" si="123"/>
        <v>4.9606016046204661E-2</v>
      </c>
    </row>
    <row r="15" spans="1:47" x14ac:dyDescent="0.25">
      <c r="A15" s="21"/>
      <c r="B15" s="1">
        <v>4</v>
      </c>
      <c r="C15" s="1">
        <v>1</v>
      </c>
      <c r="D15" s="1">
        <v>0</v>
      </c>
      <c r="E15" s="1">
        <v>0</v>
      </c>
      <c r="F15" s="1">
        <f t="shared" si="118"/>
        <v>0.90249999999999997</v>
      </c>
      <c r="G15" s="14">
        <f t="shared" si="85"/>
        <v>0.86492935766660284</v>
      </c>
      <c r="H15" s="14">
        <f t="shared" si="86"/>
        <v>0.82241428355611002</v>
      </c>
      <c r="I15" s="14">
        <f t="shared" si="87"/>
        <v>-0.81762647804825817</v>
      </c>
      <c r="J15" s="14">
        <f t="shared" si="88"/>
        <v>-0.61094392390941954</v>
      </c>
      <c r="K15" s="14">
        <f t="shared" si="89"/>
        <v>-0.98917200409731565</v>
      </c>
      <c r="L15" s="14">
        <f t="shared" si="90"/>
        <v>0.97632060591544101</v>
      </c>
      <c r="M15" s="14">
        <f t="shared" si="91"/>
        <v>0.87922495271897527</v>
      </c>
      <c r="N15" s="14">
        <f t="shared" si="92"/>
        <v>-1.1260756034830366</v>
      </c>
      <c r="O15" s="14">
        <f t="shared" si="93"/>
        <v>-0.8811601709851542</v>
      </c>
      <c r="P15" s="14">
        <f t="shared" si="94"/>
        <v>1.1565018602608992</v>
      </c>
      <c r="Q15" s="17">
        <f t="shared" si="95"/>
        <v>-0.12424264643071281</v>
      </c>
      <c r="R15" s="17">
        <f t="shared" si="96"/>
        <v>1.7016392362750854</v>
      </c>
      <c r="S15" s="17">
        <f t="shared" si="97"/>
        <v>-1.6987866490334125</v>
      </c>
      <c r="T15" s="17">
        <f t="shared" si="98"/>
        <v>0.46897923178622203</v>
      </c>
      <c r="U15" s="17">
        <f t="shared" si="99"/>
        <v>0.8457487073499298</v>
      </c>
      <c r="V15" s="17">
        <f t="shared" si="100"/>
        <v>0.15462380214084676</v>
      </c>
      <c r="W15" s="17">
        <f t="shared" si="101"/>
        <v>1.2868616713128649</v>
      </c>
      <c r="X15" s="17">
        <f t="shared" si="102"/>
        <v>-0.96245407989441711</v>
      </c>
      <c r="Y15" s="17">
        <f t="shared" si="103"/>
        <v>1.2534207211423232</v>
      </c>
      <c r="Z15" s="17">
        <f t="shared" si="104"/>
        <v>-0.62761814225119972</v>
      </c>
      <c r="AA15" s="17">
        <f t="shared" si="32"/>
        <v>0.34805081279717004</v>
      </c>
      <c r="AB15" s="17">
        <f t="shared" si="105"/>
        <v>0.84208687801356696</v>
      </c>
      <c r="AC15" s="17">
        <f t="shared" si="106"/>
        <v>0.83136373541254915</v>
      </c>
      <c r="AD15" s="17">
        <f t="shared" si="107"/>
        <v>-0.82930450565126523</v>
      </c>
      <c r="AE15" s="17">
        <f t="shared" si="108"/>
        <v>-0.6822204071158704</v>
      </c>
      <c r="AF15" s="17">
        <f t="shared" si="109"/>
        <v>-1.0120144837503515</v>
      </c>
      <c r="AG15" s="17">
        <f t="shared" si="110"/>
        <v>0.97632060591544101</v>
      </c>
      <c r="AH15" s="17">
        <f t="shared" si="111"/>
        <v>0.88817440457541441</v>
      </c>
      <c r="AI15" s="17">
        <f t="shared" si="112"/>
        <v>-1.1260756034830366</v>
      </c>
      <c r="AJ15" s="17">
        <f t="shared" si="113"/>
        <v>-0.89283819858816127</v>
      </c>
      <c r="AK15" s="17">
        <f t="shared" si="114"/>
        <v>1.1565018602608992</v>
      </c>
      <c r="AL15">
        <f t="shared" si="115"/>
        <v>1.2534344809742801</v>
      </c>
      <c r="AM15">
        <f t="shared" si="116"/>
        <v>-1.0227360734307218</v>
      </c>
      <c r="AN15">
        <f t="shared" si="117"/>
        <v>1.2423996803057136</v>
      </c>
      <c r="AP15">
        <f t="shared" si="119"/>
        <v>0.44261966629476041</v>
      </c>
      <c r="AQ15">
        <f t="shared" si="120"/>
        <v>0.85191532982041218</v>
      </c>
      <c r="AR15">
        <f t="shared" si="121"/>
        <v>0.146875337024403</v>
      </c>
      <c r="AS15">
        <f t="shared" si="122"/>
        <v>0.28062441077253519</v>
      </c>
      <c r="AT15">
        <f t="shared" si="123"/>
        <v>7.8750059921432566E-2</v>
      </c>
      <c r="AU15" t="s">
        <v>55</v>
      </c>
    </row>
    <row r="16" spans="1:47" ht="15.75" thickBot="1" x14ac:dyDescent="0.3">
      <c r="A16" s="22"/>
      <c r="B16" s="5">
        <v>5</v>
      </c>
      <c r="C16" s="5">
        <v>2</v>
      </c>
      <c r="D16" s="5">
        <v>1</v>
      </c>
      <c r="E16" s="5">
        <v>0</v>
      </c>
      <c r="F16" s="5">
        <f t="shared" si="118"/>
        <v>0.90249999999999997</v>
      </c>
      <c r="G16" s="15">
        <f t="shared" si="85"/>
        <v>0.84208687801356696</v>
      </c>
      <c r="H16" s="15">
        <f t="shared" si="86"/>
        <v>0.83136373541254915</v>
      </c>
      <c r="I16" s="15">
        <f t="shared" si="87"/>
        <v>-0.82930450565126523</v>
      </c>
      <c r="J16" s="15">
        <f t="shared" si="88"/>
        <v>-0.6822204071158704</v>
      </c>
      <c r="K16" s="15">
        <f t="shared" si="89"/>
        <v>-1.0120144837503515</v>
      </c>
      <c r="L16" s="15">
        <f t="shared" si="90"/>
        <v>0.97632060591544101</v>
      </c>
      <c r="M16" s="15">
        <f t="shared" si="91"/>
        <v>0.88817440457541441</v>
      </c>
      <c r="N16" s="15">
        <f t="shared" si="92"/>
        <v>-1.1260756034830366</v>
      </c>
      <c r="O16" s="15">
        <f t="shared" si="93"/>
        <v>-0.89283819858816127</v>
      </c>
      <c r="P16" s="15">
        <f t="shared" si="94"/>
        <v>1.1565018602608992</v>
      </c>
      <c r="Q16" s="18">
        <f t="shared" si="95"/>
        <v>-0.20562148357169507</v>
      </c>
      <c r="R16" s="18">
        <f t="shared" si="96"/>
        <v>1.4816369410803414</v>
      </c>
      <c r="S16" s="18">
        <f t="shared" si="97"/>
        <v>-1.4584790425666885</v>
      </c>
      <c r="T16" s="18">
        <f t="shared" si="98"/>
        <v>0.44877498568432495</v>
      </c>
      <c r="U16" s="18">
        <f t="shared" si="99"/>
        <v>0.81481970367739465</v>
      </c>
      <c r="V16" s="18">
        <f t="shared" si="100"/>
        <v>0.1887000619196969</v>
      </c>
      <c r="W16" s="18">
        <f t="shared" si="101"/>
        <v>1.2534344809742801</v>
      </c>
      <c r="X16" s="18">
        <f t="shared" si="102"/>
        <v>-1.0227360734307218</v>
      </c>
      <c r="Y16" s="18">
        <f t="shared" si="103"/>
        <v>1.2423996803057136</v>
      </c>
      <c r="Z16" s="18">
        <f t="shared" si="104"/>
        <v>-0.7186149735507017</v>
      </c>
      <c r="AA16" s="18">
        <f t="shared" si="32"/>
        <v>0.32769804808073222</v>
      </c>
      <c r="AB16" s="18">
        <f t="shared" si="105"/>
        <v>0.82188375591268592</v>
      </c>
      <c r="AC16" s="18">
        <f t="shared" si="106"/>
        <v>0.8414186680026291</v>
      </c>
      <c r="AD16" s="18">
        <f t="shared" si="107"/>
        <v>-0.84169743883689085</v>
      </c>
      <c r="AE16" s="18">
        <f t="shared" si="108"/>
        <v>-0.74737713882922718</v>
      </c>
      <c r="AF16" s="18">
        <f t="shared" si="109"/>
        <v>-1.0524207279521136</v>
      </c>
      <c r="AG16" s="18">
        <f t="shared" si="110"/>
        <v>0.95611748381455997</v>
      </c>
      <c r="AH16" s="18">
        <f t="shared" si="111"/>
        <v>0.9082842697555743</v>
      </c>
      <c r="AI16" s="18">
        <f t="shared" si="112"/>
        <v>-1.1160206708929565</v>
      </c>
      <c r="AJ16" s="18">
        <f t="shared" si="113"/>
        <v>-0.91762406495941251</v>
      </c>
      <c r="AK16" s="18">
        <f t="shared" si="114"/>
        <v>1.1441089270752736</v>
      </c>
      <c r="AL16" s="6">
        <f t="shared" si="115"/>
        <v>1.224193769632381</v>
      </c>
      <c r="AM16" s="6">
        <f t="shared" si="116"/>
        <v>-1.0758270622579866</v>
      </c>
      <c r="AN16" s="6">
        <f t="shared" si="117"/>
        <v>1.2301046009969181</v>
      </c>
      <c r="AP16">
        <f t="shared" si="119"/>
        <v>0.41900964526739209</v>
      </c>
      <c r="AQ16">
        <f t="shared" si="120"/>
        <v>0.82375041994942022</v>
      </c>
      <c r="AR16">
        <f t="shared" si="121"/>
        <v>0.17757903028826433</v>
      </c>
      <c r="AS16">
        <f t="shared" si="122"/>
        <v>0.28859853395872431</v>
      </c>
      <c r="AT16">
        <f t="shared" si="123"/>
        <v>8.3289113803124953E-2</v>
      </c>
      <c r="AU16">
        <f>SUM(AT12:AT16)/2</f>
        <v>0.19226595888501896</v>
      </c>
    </row>
    <row r="17" spans="1:47" x14ac:dyDescent="0.25">
      <c r="A17" s="20" t="s">
        <v>59</v>
      </c>
      <c r="B17" s="3">
        <v>1</v>
      </c>
      <c r="C17" s="3">
        <v>0</v>
      </c>
      <c r="D17" s="3">
        <v>2</v>
      </c>
      <c r="E17" s="3">
        <v>1</v>
      </c>
      <c r="F17" s="3">
        <f>F12*0.95</f>
        <v>0.85737499999999989</v>
      </c>
      <c r="G17" s="13">
        <f t="shared" si="85"/>
        <v>0.82188375591268592</v>
      </c>
      <c r="H17" s="13">
        <f t="shared" si="86"/>
        <v>0.8414186680026291</v>
      </c>
      <c r="I17" s="13">
        <f t="shared" si="87"/>
        <v>-0.84169743883689085</v>
      </c>
      <c r="J17" s="13">
        <f t="shared" si="88"/>
        <v>-0.74737713882922718</v>
      </c>
      <c r="K17" s="13">
        <f t="shared" si="89"/>
        <v>-1.0524207279521136</v>
      </c>
      <c r="L17" s="13">
        <f t="shared" si="90"/>
        <v>0.95611748381455997</v>
      </c>
      <c r="M17" s="13">
        <f t="shared" si="91"/>
        <v>0.9082842697555743</v>
      </c>
      <c r="N17" s="13">
        <f t="shared" si="92"/>
        <v>-1.1160206708929565</v>
      </c>
      <c r="O17" s="13">
        <f t="shared" si="93"/>
        <v>-0.91762406495941251</v>
      </c>
      <c r="P17" s="13">
        <f t="shared" si="94"/>
        <v>1.1441089270752736</v>
      </c>
      <c r="Q17" s="16">
        <f t="shared" si="95"/>
        <v>2.7341187235418056</v>
      </c>
      <c r="R17" s="16">
        <f t="shared" si="96"/>
        <v>-1.3906226737832839</v>
      </c>
      <c r="S17" s="16">
        <f t="shared" si="97"/>
        <v>1.4465204153136564</v>
      </c>
      <c r="T17" s="16">
        <f t="shared" si="98"/>
        <v>0.93901014380945003</v>
      </c>
      <c r="U17" s="16">
        <f t="shared" si="99"/>
        <v>0.19930836913201783</v>
      </c>
      <c r="V17" s="16">
        <f t="shared" si="100"/>
        <v>0.80946234480285961</v>
      </c>
      <c r="W17" s="16">
        <f t="shared" si="101"/>
        <v>1.224193769632381</v>
      </c>
      <c r="X17" s="16">
        <f t="shared" si="102"/>
        <v>-1.0758270622579866</v>
      </c>
      <c r="Y17" s="16">
        <f t="shared" si="103"/>
        <v>1.2301046009969181</v>
      </c>
      <c r="Z17" s="16">
        <f t="shared" si="104"/>
        <v>1.1834552462729298</v>
      </c>
      <c r="AA17" s="16">
        <f t="shared" si="32"/>
        <v>0.76556849740135113</v>
      </c>
      <c r="AB17" s="16">
        <f t="shared" si="105"/>
        <v>0.82441284932597669</v>
      </c>
      <c r="AC17" s="16">
        <f t="shared" si="106"/>
        <v>0.835225396748004</v>
      </c>
      <c r="AD17" s="16">
        <f t="shared" si="107"/>
        <v>-0.83485349680403353</v>
      </c>
      <c r="AE17" s="16">
        <f t="shared" si="108"/>
        <v>-0.71130376084167746</v>
      </c>
      <c r="AF17" s="16">
        <f t="shared" si="109"/>
        <v>-1.0524207279521136</v>
      </c>
      <c r="AG17" s="16">
        <f t="shared" si="110"/>
        <v>0.96117567064114151</v>
      </c>
      <c r="AH17" s="16">
        <f t="shared" si="111"/>
        <v>0.9082842697555743</v>
      </c>
      <c r="AI17" s="16">
        <f t="shared" si="112"/>
        <v>-1.1284072134022067</v>
      </c>
      <c r="AJ17" s="16">
        <f t="shared" si="113"/>
        <v>-0.91762406495941251</v>
      </c>
      <c r="AK17" s="16">
        <f t="shared" si="114"/>
        <v>1.1577968111409882</v>
      </c>
      <c r="AL17" s="4">
        <f t="shared" si="115"/>
        <v>1.2580670374841627</v>
      </c>
      <c r="AM17" s="4">
        <f t="shared" si="116"/>
        <v>-1.0686373361222052</v>
      </c>
      <c r="AN17" s="4">
        <f t="shared" si="117"/>
        <v>1.2593046421276799</v>
      </c>
      <c r="AP17">
        <f>1/(1+EXP(-(($C17*$AF$21)+($D17*$AG$21)+$AB$21)))</f>
        <v>0.93888536284016255</v>
      </c>
      <c r="AQ17">
        <f>1/(1+EXP(-(($C17*$AH$21)+($D17*$AI$21)+$AC$21)))</f>
        <v>0.18562412858315477</v>
      </c>
      <c r="AR17">
        <f>1/(1+EXP(-(($C17*$AJ$21)+($D17*$AK$21)+$AD$21)))</f>
        <v>0.82417807531944176</v>
      </c>
      <c r="AS17">
        <f>1/(1+EXP(-(SUMPRODUCT(AP17:AR17,$AL$21:$AN$21)+$AE$21)))</f>
        <v>0.78660185929169268</v>
      </c>
      <c r="AT17">
        <f>(E17-AS17)^2</f>
        <v>4.5538766457762531E-2</v>
      </c>
    </row>
    <row r="18" spans="1:47" x14ac:dyDescent="0.25">
      <c r="A18" s="21"/>
      <c r="B18" s="1">
        <v>2</v>
      </c>
      <c r="C18" s="1">
        <v>1</v>
      </c>
      <c r="D18" s="1">
        <v>2</v>
      </c>
      <c r="E18" s="1">
        <v>1</v>
      </c>
      <c r="F18" s="1">
        <f t="shared" si="118"/>
        <v>0.85737499999999989</v>
      </c>
      <c r="G18" s="14">
        <f t="shared" si="85"/>
        <v>0.82441284932597669</v>
      </c>
      <c r="H18" s="14">
        <f t="shared" si="86"/>
        <v>0.835225396748004</v>
      </c>
      <c r="I18" s="14">
        <f t="shared" si="87"/>
        <v>-0.83485349680403353</v>
      </c>
      <c r="J18" s="14">
        <f t="shared" si="88"/>
        <v>-0.71130376084167746</v>
      </c>
      <c r="K18" s="14">
        <f t="shared" si="89"/>
        <v>-1.0524207279521136</v>
      </c>
      <c r="L18" s="14">
        <f t="shared" si="90"/>
        <v>0.96117567064114151</v>
      </c>
      <c r="M18" s="14">
        <f t="shared" si="91"/>
        <v>0.9082842697555743</v>
      </c>
      <c r="N18" s="14">
        <f t="shared" si="92"/>
        <v>-1.1284072134022067</v>
      </c>
      <c r="O18" s="14">
        <f t="shared" si="93"/>
        <v>-0.91762406495941251</v>
      </c>
      <c r="P18" s="14">
        <f t="shared" si="94"/>
        <v>1.1577968111409882</v>
      </c>
      <c r="Q18" s="17">
        <f t="shared" si="95"/>
        <v>1.6943434626561462</v>
      </c>
      <c r="R18" s="17">
        <f t="shared" si="96"/>
        <v>-0.51330476030083505</v>
      </c>
      <c r="S18" s="17">
        <f t="shared" si="97"/>
        <v>0.56311606051853036</v>
      </c>
      <c r="T18" s="17">
        <f t="shared" si="98"/>
        <v>0.84479451382069393</v>
      </c>
      <c r="U18" s="17">
        <f t="shared" si="99"/>
        <v>0.37441913267832727</v>
      </c>
      <c r="V18" s="17">
        <f t="shared" si="100"/>
        <v>0.63717322954266531</v>
      </c>
      <c r="W18" s="17">
        <f t="shared" si="101"/>
        <v>1.2580670374841627</v>
      </c>
      <c r="X18" s="17">
        <f t="shared" si="102"/>
        <v>-1.0686373361222052</v>
      </c>
      <c r="Y18" s="17">
        <f t="shared" si="103"/>
        <v>1.2593046421276799</v>
      </c>
      <c r="Z18" s="17">
        <f t="shared" si="104"/>
        <v>0.75378131170760665</v>
      </c>
      <c r="AA18" s="17">
        <f t="shared" si="32"/>
        <v>0.68000206922693296</v>
      </c>
      <c r="AB18" s="17">
        <f t="shared" si="105"/>
        <v>0.83426060640775312</v>
      </c>
      <c r="AC18" s="17">
        <f t="shared" si="106"/>
        <v>0.82028207235039052</v>
      </c>
      <c r="AD18" s="17">
        <f t="shared" si="107"/>
        <v>-0.81747296589092944</v>
      </c>
      <c r="AE18" s="17">
        <f t="shared" si="108"/>
        <v>-0.65160361526315602</v>
      </c>
      <c r="AF18" s="17">
        <f t="shared" si="109"/>
        <v>-1.0425729708703371</v>
      </c>
      <c r="AG18" s="17">
        <f t="shared" si="110"/>
        <v>0.98087118480469448</v>
      </c>
      <c r="AH18" s="17">
        <f t="shared" si="111"/>
        <v>0.89334094535796083</v>
      </c>
      <c r="AI18" s="17">
        <f t="shared" si="112"/>
        <v>-1.1582938621974337</v>
      </c>
      <c r="AJ18" s="17">
        <f t="shared" si="113"/>
        <v>-0.90024353404630841</v>
      </c>
      <c r="AK18" s="17">
        <f t="shared" si="114"/>
        <v>1.1925578729671964</v>
      </c>
      <c r="AL18">
        <f t="shared" si="115"/>
        <v>1.3085013929431943</v>
      </c>
      <c r="AM18">
        <f t="shared" si="116"/>
        <v>-1.0462844593939253</v>
      </c>
      <c r="AN18">
        <f t="shared" si="117"/>
        <v>1.2973439766901136</v>
      </c>
      <c r="AP18">
        <f t="shared" ref="AP18:AP21" si="124">1/(1+EXP(-(($C18*$AF$21)+($D18*$AG$21)+$AB$21)))</f>
        <v>0.83669810775495712</v>
      </c>
      <c r="AQ18">
        <f t="shared" ref="AQ18:AQ21" si="125">1/(1+EXP(-(($C18*$AH$21)+($D18*$AI$21)+$AC$21)))</f>
        <v>0.36346713623517785</v>
      </c>
      <c r="AR18">
        <f t="shared" ref="AR18:AR21" si="126">1/(1+EXP(-(($C18*$AJ$21)+($D18*$AK$21)+$AD$21)))</f>
        <v>0.64882953704767399</v>
      </c>
      <c r="AS18">
        <f t="shared" ref="AS18:AS21" si="127">1/(1+EXP(-(SUMPRODUCT(AP18:AR18,$AL$21:$AN$21)+$AE$21)))</f>
        <v>0.67780532466485488</v>
      </c>
      <c r="AT18">
        <f t="shared" ref="AT18:AT21" si="128">(E18-AS18)^2</f>
        <v>0.10380940881431958</v>
      </c>
    </row>
    <row r="19" spans="1:47" x14ac:dyDescent="0.25">
      <c r="A19" s="21"/>
      <c r="B19" s="1">
        <v>3</v>
      </c>
      <c r="C19" s="1">
        <v>1</v>
      </c>
      <c r="D19" s="1">
        <v>3</v>
      </c>
      <c r="E19" s="1">
        <v>1</v>
      </c>
      <c r="F19" s="1">
        <f t="shared" si="118"/>
        <v>0.85737499999999989</v>
      </c>
      <c r="G19" s="14">
        <f t="shared" si="85"/>
        <v>0.83426060640775312</v>
      </c>
      <c r="H19" s="14">
        <f t="shared" si="86"/>
        <v>0.82028207235039052</v>
      </c>
      <c r="I19" s="14">
        <f t="shared" si="87"/>
        <v>-0.81747296589092944</v>
      </c>
      <c r="J19" s="14">
        <f t="shared" si="88"/>
        <v>-0.65160361526315602</v>
      </c>
      <c r="K19" s="14">
        <f t="shared" si="89"/>
        <v>-1.0425729708703371</v>
      </c>
      <c r="L19" s="14">
        <f t="shared" si="90"/>
        <v>0.98087118480469448</v>
      </c>
      <c r="M19" s="14">
        <f t="shared" si="91"/>
        <v>0.89334094535796083</v>
      </c>
      <c r="N19" s="14">
        <f t="shared" si="92"/>
        <v>-1.1582938621974337</v>
      </c>
      <c r="O19" s="14">
        <f t="shared" si="93"/>
        <v>-0.90024353404630841</v>
      </c>
      <c r="P19" s="14">
        <f t="shared" si="94"/>
        <v>1.1925578729671964</v>
      </c>
      <c r="Q19" s="17">
        <f t="shared" si="95"/>
        <v>2.7343011899514993</v>
      </c>
      <c r="R19" s="17">
        <f t="shared" si="96"/>
        <v>-1.7612585688839493</v>
      </c>
      <c r="S19" s="17">
        <f t="shared" si="97"/>
        <v>1.8599571189643518</v>
      </c>
      <c r="T19" s="17">
        <f t="shared" si="98"/>
        <v>0.93902059284077344</v>
      </c>
      <c r="U19" s="17">
        <f t="shared" si="99"/>
        <v>0.14663278300016197</v>
      </c>
      <c r="V19" s="17">
        <f t="shared" si="100"/>
        <v>0.8652919498359336</v>
      </c>
      <c r="W19" s="17">
        <f t="shared" si="101"/>
        <v>1.3085013929431943</v>
      </c>
      <c r="X19" s="17">
        <f t="shared" si="102"/>
        <v>-1.0462844593939253</v>
      </c>
      <c r="Y19" s="17">
        <f t="shared" si="103"/>
        <v>1.2973439766901136</v>
      </c>
      <c r="Z19" s="17">
        <f t="shared" si="104"/>
        <v>1.5462678355786812</v>
      </c>
      <c r="AA19" s="17">
        <f t="shared" si="32"/>
        <v>0.82437403752301996</v>
      </c>
      <c r="AB19" s="17">
        <f t="shared" si="105"/>
        <v>0.83589405345422829</v>
      </c>
      <c r="AC19" s="17">
        <f t="shared" si="106"/>
        <v>0.81742783974301714</v>
      </c>
      <c r="AD19" s="17">
        <f t="shared" si="107"/>
        <v>-0.81417623187330868</v>
      </c>
      <c r="AE19" s="17">
        <f t="shared" si="108"/>
        <v>-0.62980280895859853</v>
      </c>
      <c r="AF19" s="17">
        <f t="shared" si="109"/>
        <v>-1.0409395238238619</v>
      </c>
      <c r="AG19" s="17">
        <f t="shared" si="110"/>
        <v>0.98577152594411999</v>
      </c>
      <c r="AH19" s="17">
        <f t="shared" si="111"/>
        <v>0.89048671275058744</v>
      </c>
      <c r="AI19" s="17">
        <f t="shared" si="112"/>
        <v>-1.1668565600195537</v>
      </c>
      <c r="AJ19" s="17">
        <f t="shared" si="113"/>
        <v>-0.89694680002868765</v>
      </c>
      <c r="AK19" s="17">
        <f t="shared" si="114"/>
        <v>1.2024480750200586</v>
      </c>
      <c r="AL19">
        <f t="shared" si="115"/>
        <v>1.3289727990037068</v>
      </c>
      <c r="AM19">
        <f t="shared" si="116"/>
        <v>-1.0430877464938406</v>
      </c>
      <c r="AN19">
        <f t="shared" si="117"/>
        <v>1.3162080388853796</v>
      </c>
      <c r="AP19">
        <f t="shared" si="124"/>
        <v>0.93094384055568646</v>
      </c>
      <c r="AQ19">
        <f t="shared" si="125"/>
        <v>0.15219591489019618</v>
      </c>
      <c r="AR19">
        <f t="shared" si="126"/>
        <v>0.85870932806039535</v>
      </c>
      <c r="AS19">
        <f t="shared" si="127"/>
        <v>0.79856640138755897</v>
      </c>
      <c r="AT19">
        <f t="shared" si="128"/>
        <v>4.0575494649958008E-2</v>
      </c>
    </row>
    <row r="20" spans="1:47" x14ac:dyDescent="0.25">
      <c r="A20" s="21"/>
      <c r="B20" s="1">
        <v>4</v>
      </c>
      <c r="C20" s="1">
        <v>1</v>
      </c>
      <c r="D20" s="1">
        <v>0</v>
      </c>
      <c r="E20" s="1">
        <v>0</v>
      </c>
      <c r="F20" s="1">
        <f t="shared" si="118"/>
        <v>0.85737499999999989</v>
      </c>
      <c r="G20" s="14">
        <f t="shared" si="85"/>
        <v>0.83589405345422829</v>
      </c>
      <c r="H20" s="14">
        <f t="shared" si="86"/>
        <v>0.81742783974301714</v>
      </c>
      <c r="I20" s="14">
        <f t="shared" si="87"/>
        <v>-0.81417623187330868</v>
      </c>
      <c r="J20" s="14">
        <f t="shared" si="88"/>
        <v>-0.62980280895859853</v>
      </c>
      <c r="K20" s="14">
        <f t="shared" si="89"/>
        <v>-1.0409395238238619</v>
      </c>
      <c r="L20" s="14">
        <f t="shared" si="90"/>
        <v>0.98577152594411999</v>
      </c>
      <c r="M20" s="14">
        <f t="shared" si="91"/>
        <v>0.89048671275058744</v>
      </c>
      <c r="N20" s="14">
        <f t="shared" si="92"/>
        <v>-1.1668565600195537</v>
      </c>
      <c r="O20" s="14">
        <f t="shared" si="93"/>
        <v>-0.89694680002868765</v>
      </c>
      <c r="P20" s="14">
        <f t="shared" si="94"/>
        <v>1.2024480750200586</v>
      </c>
      <c r="Q20" s="17">
        <f t="shared" si="95"/>
        <v>-0.20504547036963361</v>
      </c>
      <c r="R20" s="17">
        <f t="shared" si="96"/>
        <v>1.7079145524936046</v>
      </c>
      <c r="S20" s="17">
        <f t="shared" si="97"/>
        <v>-1.7111230319019963</v>
      </c>
      <c r="T20" s="17">
        <f t="shared" si="98"/>
        <v>0.4489174817255821</v>
      </c>
      <c r="U20" s="17">
        <f t="shared" si="99"/>
        <v>0.8465655964242994</v>
      </c>
      <c r="V20" s="17">
        <f t="shared" si="100"/>
        <v>0.1530181101004095</v>
      </c>
      <c r="W20" s="17">
        <f t="shared" si="101"/>
        <v>1.3289727990037068</v>
      </c>
      <c r="X20" s="17">
        <f t="shared" si="102"/>
        <v>-1.0430877464938406</v>
      </c>
      <c r="Y20" s="17">
        <f t="shared" si="103"/>
        <v>1.3162080388853796</v>
      </c>
      <c r="Z20" s="17">
        <f t="shared" si="104"/>
        <v>-0.71484222037228584</v>
      </c>
      <c r="AA20" s="17">
        <f t="shared" si="32"/>
        <v>0.3285297706969682</v>
      </c>
      <c r="AB20" s="17">
        <f t="shared" si="105"/>
        <v>0.81546509225141794</v>
      </c>
      <c r="AC20" s="17">
        <f t="shared" si="106"/>
        <v>0.82584666019848163</v>
      </c>
      <c r="AD20" s="17">
        <f t="shared" si="107"/>
        <v>-0.82477580892917302</v>
      </c>
      <c r="AE20" s="17">
        <f t="shared" si="108"/>
        <v>-0.69193934507617416</v>
      </c>
      <c r="AF20" s="17">
        <f t="shared" si="109"/>
        <v>-1.0613684850266722</v>
      </c>
      <c r="AG20" s="17">
        <f t="shared" si="110"/>
        <v>0.98577152594411999</v>
      </c>
      <c r="AH20" s="17">
        <f t="shared" si="111"/>
        <v>0.89890553320605193</v>
      </c>
      <c r="AI20" s="17">
        <f t="shared" si="112"/>
        <v>-1.1668565600195537</v>
      </c>
      <c r="AJ20" s="17">
        <f t="shared" si="113"/>
        <v>-0.90754637708455199</v>
      </c>
      <c r="AK20" s="17">
        <f t="shared" si="114"/>
        <v>1.2024480750200586</v>
      </c>
      <c r="AL20">
        <f t="shared" si="115"/>
        <v>1.3010786216866541</v>
      </c>
      <c r="AM20">
        <f t="shared" si="116"/>
        <v>-1.0956904002519561</v>
      </c>
      <c r="AN20">
        <f t="shared" si="117"/>
        <v>1.3067000235604824</v>
      </c>
      <c r="AP20">
        <f t="shared" si="124"/>
        <v>0.42532048632657055</v>
      </c>
      <c r="AQ20">
        <f t="shared" si="125"/>
        <v>0.85244660334924327</v>
      </c>
      <c r="AR20">
        <f t="shared" si="126"/>
        <v>0.14585006541534767</v>
      </c>
      <c r="AS20">
        <f t="shared" si="127"/>
        <v>0.27053594794977093</v>
      </c>
      <c r="AT20">
        <f t="shared" si="128"/>
        <v>7.3189699133081168E-2</v>
      </c>
      <c r="AU20" t="s">
        <v>55</v>
      </c>
    </row>
    <row r="21" spans="1:47" ht="15.75" thickBot="1" x14ac:dyDescent="0.3">
      <c r="A21" s="22"/>
      <c r="B21" s="5">
        <v>5</v>
      </c>
      <c r="C21" s="5">
        <v>2</v>
      </c>
      <c r="D21" s="5">
        <v>1</v>
      </c>
      <c r="E21" s="5">
        <v>0</v>
      </c>
      <c r="F21" s="5">
        <f t="shared" si="118"/>
        <v>0.85737499999999989</v>
      </c>
      <c r="G21" s="15">
        <f t="shared" si="85"/>
        <v>0.81546509225141794</v>
      </c>
      <c r="H21" s="15">
        <f t="shared" si="86"/>
        <v>0.82584666019848163</v>
      </c>
      <c r="I21" s="15">
        <f t="shared" si="87"/>
        <v>-0.82477580892917302</v>
      </c>
      <c r="J21" s="15">
        <f t="shared" si="88"/>
        <v>-0.69193934507617416</v>
      </c>
      <c r="K21" s="15">
        <f t="shared" si="89"/>
        <v>-1.0613684850266722</v>
      </c>
      <c r="L21" s="15">
        <f t="shared" si="90"/>
        <v>0.98577152594411999</v>
      </c>
      <c r="M21" s="15">
        <f t="shared" si="91"/>
        <v>0.89890553320605193</v>
      </c>
      <c r="N21" s="15">
        <f t="shared" si="92"/>
        <v>-1.1668565600195537</v>
      </c>
      <c r="O21" s="15">
        <f t="shared" si="93"/>
        <v>-0.90754637708455199</v>
      </c>
      <c r="P21" s="15">
        <f t="shared" si="94"/>
        <v>1.2024480750200586</v>
      </c>
      <c r="Q21" s="18">
        <f t="shared" si="95"/>
        <v>-0.32150035185780657</v>
      </c>
      <c r="R21" s="18">
        <f t="shared" si="96"/>
        <v>1.4568011665910316</v>
      </c>
      <c r="S21" s="18">
        <f t="shared" si="97"/>
        <v>-1.4374204880782184</v>
      </c>
      <c r="T21" s="18">
        <f t="shared" si="98"/>
        <v>0.42031014418691826</v>
      </c>
      <c r="U21" s="18">
        <f t="shared" si="99"/>
        <v>0.81104293392780713</v>
      </c>
      <c r="V21" s="18">
        <f t="shared" si="100"/>
        <v>0.19194511861836963</v>
      </c>
      <c r="W21" s="18">
        <f t="shared" si="101"/>
        <v>1.3010786216866541</v>
      </c>
      <c r="X21" s="18">
        <f t="shared" si="102"/>
        <v>-1.0956904002519561</v>
      </c>
      <c r="Y21" s="18">
        <f t="shared" si="103"/>
        <v>1.3067000235604824</v>
      </c>
      <c r="Z21" s="18">
        <f t="shared" si="104"/>
        <v>-0.78292006787247637</v>
      </c>
      <c r="AA21" s="18">
        <f t="shared" si="32"/>
        <v>0.31369088606925372</v>
      </c>
      <c r="AB21" s="18">
        <f t="shared" si="105"/>
        <v>0.79710970728758401</v>
      </c>
      <c r="AC21" s="18">
        <f t="shared" si="106"/>
        <v>0.83556941251941552</v>
      </c>
      <c r="AD21" s="18">
        <f t="shared" si="107"/>
        <v>-0.83651094725226205</v>
      </c>
      <c r="AE21" s="18">
        <f t="shared" si="108"/>
        <v>-0.74984145426370907</v>
      </c>
      <c r="AF21" s="18">
        <f t="shared" si="109"/>
        <v>-1.0980792549543401</v>
      </c>
      <c r="AG21" s="18">
        <f t="shared" si="110"/>
        <v>0.96741614098028605</v>
      </c>
      <c r="AH21" s="18">
        <f t="shared" si="111"/>
        <v>0.91835103784791972</v>
      </c>
      <c r="AI21" s="18">
        <f t="shared" si="112"/>
        <v>-1.1571338076986197</v>
      </c>
      <c r="AJ21" s="18">
        <f t="shared" si="113"/>
        <v>-0.93101665373073017</v>
      </c>
      <c r="AK21" s="18">
        <f t="shared" si="114"/>
        <v>1.1907129366969695</v>
      </c>
      <c r="AL21" s="6">
        <f t="shared" si="115"/>
        <v>1.2767417778253147</v>
      </c>
      <c r="AM21" s="6">
        <f t="shared" si="116"/>
        <v>-1.1426514967680226</v>
      </c>
      <c r="AN21" s="6">
        <f t="shared" si="117"/>
        <v>1.2955859963442273</v>
      </c>
      <c r="AP21">
        <f t="shared" si="124"/>
        <v>0.39373653450916718</v>
      </c>
      <c r="AQ21">
        <f t="shared" si="125"/>
        <v>0.81982136307802433</v>
      </c>
      <c r="AR21">
        <f t="shared" si="126"/>
        <v>0.18126041412266569</v>
      </c>
      <c r="AS21">
        <f t="shared" si="127"/>
        <v>0.27907124219043106</v>
      </c>
      <c r="AT21">
        <f t="shared" si="128"/>
        <v>7.7880758217710233E-2</v>
      </c>
      <c r="AU21">
        <f>SUM(AT17:AT21)/2</f>
        <v>0.17049706363641576</v>
      </c>
    </row>
    <row r="22" spans="1:47" x14ac:dyDescent="0.25">
      <c r="A22" s="20" t="s">
        <v>60</v>
      </c>
      <c r="B22" s="3">
        <v>1</v>
      </c>
      <c r="C22" s="3">
        <v>0</v>
      </c>
      <c r="D22" s="3">
        <v>2</v>
      </c>
      <c r="E22" s="3">
        <v>1</v>
      </c>
      <c r="F22" s="3">
        <f>F17*0.95</f>
        <v>0.81450624999999988</v>
      </c>
      <c r="G22" s="13">
        <f t="shared" si="85"/>
        <v>0.79710970728758401</v>
      </c>
      <c r="H22" s="13">
        <f t="shared" si="86"/>
        <v>0.83556941251941552</v>
      </c>
      <c r="I22" s="13">
        <f t="shared" si="87"/>
        <v>-0.83651094725226205</v>
      </c>
      <c r="J22" s="13">
        <f t="shared" si="88"/>
        <v>-0.74984145426370907</v>
      </c>
      <c r="K22" s="13">
        <f t="shared" si="89"/>
        <v>-1.0980792549543401</v>
      </c>
      <c r="L22" s="13">
        <f t="shared" si="90"/>
        <v>0.96741614098028605</v>
      </c>
      <c r="M22" s="13">
        <f t="shared" si="91"/>
        <v>0.91835103784791972</v>
      </c>
      <c r="N22" s="13">
        <f t="shared" si="92"/>
        <v>-1.1571338076986197</v>
      </c>
      <c r="O22" s="13">
        <f t="shared" si="93"/>
        <v>-0.93101665373073017</v>
      </c>
      <c r="P22" s="13">
        <f t="shared" si="94"/>
        <v>1.1907129366969695</v>
      </c>
      <c r="Q22" s="16">
        <f t="shared" si="95"/>
        <v>2.7319419892481562</v>
      </c>
      <c r="R22" s="16">
        <f t="shared" si="96"/>
        <v>-1.4786982028778239</v>
      </c>
      <c r="S22" s="16">
        <f t="shared" si="97"/>
        <v>1.544914926141677</v>
      </c>
      <c r="T22" s="16">
        <f t="shared" si="98"/>
        <v>0.93888536284016255</v>
      </c>
      <c r="U22" s="16">
        <f t="shared" si="99"/>
        <v>0.18562412858315477</v>
      </c>
      <c r="V22" s="16">
        <f t="shared" si="100"/>
        <v>0.82417807531944176</v>
      </c>
      <c r="W22" s="16">
        <f t="shared" si="101"/>
        <v>1.2767417778253147</v>
      </c>
      <c r="X22" s="16">
        <f t="shared" si="102"/>
        <v>-1.1426514967680226</v>
      </c>
      <c r="Y22" s="16">
        <f t="shared" si="103"/>
        <v>1.2955859963442273</v>
      </c>
      <c r="Z22" s="16">
        <f t="shared" si="104"/>
        <v>1.3045625975790103</v>
      </c>
      <c r="AA22" s="16">
        <f t="shared" si="32"/>
        <v>0.78660185929169268</v>
      </c>
      <c r="AB22" s="16">
        <f t="shared" si="105"/>
        <v>0.79924713545360815</v>
      </c>
      <c r="AC22" s="16">
        <f t="shared" si="106"/>
        <v>0.83052972312778162</v>
      </c>
      <c r="AD22" s="16">
        <f t="shared" si="107"/>
        <v>-0.83103333880632613</v>
      </c>
      <c r="AE22" s="16">
        <f t="shared" si="108"/>
        <v>-0.72066512495449819</v>
      </c>
      <c r="AF22" s="16">
        <f t="shared" si="109"/>
        <v>-1.0980792549543401</v>
      </c>
      <c r="AG22" s="16">
        <f t="shared" si="110"/>
        <v>0.97169099731233433</v>
      </c>
      <c r="AH22" s="16">
        <f t="shared" si="111"/>
        <v>0.91835103784791972</v>
      </c>
      <c r="AI22" s="16">
        <f t="shared" si="112"/>
        <v>-1.1672131864818875</v>
      </c>
      <c r="AJ22" s="16">
        <f t="shared" si="113"/>
        <v>-0.93101665373073017</v>
      </c>
      <c r="AK22" s="16">
        <f t="shared" si="114"/>
        <v>1.2016681535888414</v>
      </c>
      <c r="AL22" s="4">
        <f t="shared" si="115"/>
        <v>1.3041350063551371</v>
      </c>
      <c r="AM22" s="4">
        <f t="shared" si="116"/>
        <v>-1.1372356660647451</v>
      </c>
      <c r="AN22" s="4">
        <f t="shared" si="117"/>
        <v>1.3196324872791789</v>
      </c>
      <c r="AP22">
        <f>1/(1+EXP(-(($C22*$AF$26)+($D22*$AG$26)+$AB$26)))</f>
        <v>0.93887567683503448</v>
      </c>
      <c r="AQ22">
        <f>1/(1+EXP(-(($C22*$AH$26)+($D22*$AI$26)+$AC$26)))</f>
        <v>0.17459228074310848</v>
      </c>
      <c r="AR22">
        <f>1/(1+EXP(-(($C22*$AJ$26)+($D22*$AK$26)+$AD$26)))</f>
        <v>0.83571718351893687</v>
      </c>
      <c r="AS22">
        <f>1/(1+EXP(-(SUMPRODUCT(AP22:AR22,$AL$26:$AN$26)+$AE$26)))</f>
        <v>0.80298928504047062</v>
      </c>
      <c r="AT22">
        <f>(E22-AS22)^2</f>
        <v>3.8813221808864935E-2</v>
      </c>
    </row>
    <row r="23" spans="1:47" x14ac:dyDescent="0.25">
      <c r="A23" s="21"/>
      <c r="B23" s="1">
        <v>2</v>
      </c>
      <c r="C23" s="1">
        <v>1</v>
      </c>
      <c r="D23" s="1">
        <v>2</v>
      </c>
      <c r="E23" s="1">
        <v>1</v>
      </c>
      <c r="F23" s="1">
        <f t="shared" si="118"/>
        <v>0.81450624999999988</v>
      </c>
      <c r="G23" s="14">
        <f t="shared" si="85"/>
        <v>0.79924713545360815</v>
      </c>
      <c r="H23" s="14">
        <f t="shared" si="86"/>
        <v>0.83052972312778162</v>
      </c>
      <c r="I23" s="14">
        <f t="shared" si="87"/>
        <v>-0.83103333880632613</v>
      </c>
      <c r="J23" s="14">
        <f t="shared" si="88"/>
        <v>-0.72066512495449819</v>
      </c>
      <c r="K23" s="14">
        <f t="shared" si="89"/>
        <v>-1.0980792549543401</v>
      </c>
      <c r="L23" s="14">
        <f t="shared" si="90"/>
        <v>0.97169099731233433</v>
      </c>
      <c r="M23" s="14">
        <f t="shared" si="91"/>
        <v>0.91835103784791972</v>
      </c>
      <c r="N23" s="14">
        <f t="shared" si="92"/>
        <v>-1.1672131864818875</v>
      </c>
      <c r="O23" s="14">
        <f t="shared" si="93"/>
        <v>-0.93101665373073017</v>
      </c>
      <c r="P23" s="14">
        <f t="shared" si="94"/>
        <v>1.2016681535888414</v>
      </c>
      <c r="Q23" s="17">
        <f t="shared" si="95"/>
        <v>1.6445498751239367</v>
      </c>
      <c r="R23" s="17">
        <f t="shared" si="96"/>
        <v>-0.58554561198807364</v>
      </c>
      <c r="S23" s="17">
        <f t="shared" si="97"/>
        <v>0.64128631464062658</v>
      </c>
      <c r="T23" s="17">
        <f t="shared" si="98"/>
        <v>0.8381530892947292</v>
      </c>
      <c r="U23" s="17">
        <f t="shared" si="99"/>
        <v>0.35765754916106413</v>
      </c>
      <c r="V23" s="17">
        <f t="shared" si="100"/>
        <v>0.65504417587814801</v>
      </c>
      <c r="W23" s="17">
        <f t="shared" si="101"/>
        <v>1.3041350063551371</v>
      </c>
      <c r="X23" s="17">
        <f t="shared" si="102"/>
        <v>-1.1372356660647451</v>
      </c>
      <c r="Y23" s="17">
        <f t="shared" si="103"/>
        <v>1.3196324872791789</v>
      </c>
      <c r="Z23" s="17">
        <f t="shared" si="104"/>
        <v>0.83007631342801447</v>
      </c>
      <c r="AA23" s="17">
        <f t="shared" si="32"/>
        <v>0.69637106565510076</v>
      </c>
      <c r="AB23" s="17">
        <f t="shared" si="105"/>
        <v>0.80849777516139365</v>
      </c>
      <c r="AC23" s="17">
        <f t="shared" si="106"/>
        <v>0.81686798545692485</v>
      </c>
      <c r="AD23" s="17">
        <f t="shared" si="107"/>
        <v>-0.81544109849203206</v>
      </c>
      <c r="AE23" s="17">
        <f t="shared" si="108"/>
        <v>-0.66837478689053054</v>
      </c>
      <c r="AF23" s="17">
        <f t="shared" si="109"/>
        <v>-1.0888286152465545</v>
      </c>
      <c r="AG23" s="17">
        <f t="shared" si="110"/>
        <v>0.99019227672790533</v>
      </c>
      <c r="AH23" s="17">
        <f t="shared" si="111"/>
        <v>0.90468930017706295</v>
      </c>
      <c r="AI23" s="17">
        <f t="shared" si="112"/>
        <v>-1.1945366618236011</v>
      </c>
      <c r="AJ23" s="17">
        <f t="shared" si="113"/>
        <v>-0.9154244134164361</v>
      </c>
      <c r="AK23" s="17">
        <f t="shared" si="114"/>
        <v>1.2328526342174295</v>
      </c>
      <c r="AL23">
        <f t="shared" si="115"/>
        <v>1.3479623147437174</v>
      </c>
      <c r="AM23">
        <f t="shared" si="116"/>
        <v>-1.1185336319079831</v>
      </c>
      <c r="AN23">
        <f t="shared" si="117"/>
        <v>1.3538849686826804</v>
      </c>
      <c r="AP23">
        <f t="shared" ref="AP23:AP26" si="129">1/(1+EXP(-(($C23*$AF$26)+($D23*$AG$26)+$AB$26)))</f>
        <v>0.83110555048690227</v>
      </c>
      <c r="AQ23">
        <f t="shared" ref="AQ23:AQ26" si="130">1/(1+EXP(-(($C23*$AH$26)+($D23*$AI$26)+$AC$26)))</f>
        <v>0.34866461079231137</v>
      </c>
      <c r="AR23">
        <f t="shared" ref="AR23:AR26" si="131">1/(1+EXP(-(($C23*$AJ$26)+($D23*$AK$26)+$AD$26)))</f>
        <v>0.66433240219087331</v>
      </c>
      <c r="AS23">
        <f t="shared" ref="AS23:AS26" si="132">1/(1+EXP(-(SUMPRODUCT(AP23:AR23,$AL$26:$AN$26)+$AE$26)))</f>
        <v>0.69456125293351512</v>
      </c>
      <c r="AT23">
        <f t="shared" ref="AT23:AT26" si="133">(E23-AS23)^2</f>
        <v>9.3292828209544126E-2</v>
      </c>
    </row>
    <row r="24" spans="1:47" x14ac:dyDescent="0.25">
      <c r="A24" s="21"/>
      <c r="B24" s="1">
        <v>3</v>
      </c>
      <c r="C24" s="1">
        <v>1</v>
      </c>
      <c r="D24" s="1">
        <v>3</v>
      </c>
      <c r="E24" s="1">
        <v>1</v>
      </c>
      <c r="F24" s="1">
        <f t="shared" si="118"/>
        <v>0.81450624999999988</v>
      </c>
      <c r="G24" s="14">
        <f t="shared" si="85"/>
        <v>0.80849777516139365</v>
      </c>
      <c r="H24" s="14">
        <f t="shared" si="86"/>
        <v>0.81686798545692485</v>
      </c>
      <c r="I24" s="14">
        <f t="shared" si="87"/>
        <v>-0.81544109849203206</v>
      </c>
      <c r="J24" s="14">
        <f t="shared" si="88"/>
        <v>-0.66837478689053054</v>
      </c>
      <c r="K24" s="14">
        <f t="shared" si="89"/>
        <v>-1.0888286152465545</v>
      </c>
      <c r="L24" s="14">
        <f t="shared" si="90"/>
        <v>0.99019227672790533</v>
      </c>
      <c r="M24" s="14">
        <f t="shared" si="91"/>
        <v>0.90468930017706295</v>
      </c>
      <c r="N24" s="14">
        <f t="shared" si="92"/>
        <v>-1.1945366618236011</v>
      </c>
      <c r="O24" s="14">
        <f t="shared" si="93"/>
        <v>-0.9154244134164361</v>
      </c>
      <c r="P24" s="14">
        <f t="shared" si="94"/>
        <v>1.2328526342174295</v>
      </c>
      <c r="Q24" s="17">
        <f t="shared" si="95"/>
        <v>2.6902459900985551</v>
      </c>
      <c r="R24" s="17">
        <f t="shared" si="96"/>
        <v>-1.8620526998368154</v>
      </c>
      <c r="S24" s="17">
        <f t="shared" si="97"/>
        <v>1.9676923907438204</v>
      </c>
      <c r="T24" s="17">
        <f t="shared" si="98"/>
        <v>0.93644862274703333</v>
      </c>
      <c r="U24" s="17">
        <f t="shared" si="99"/>
        <v>0.13446397243411626</v>
      </c>
      <c r="V24" s="17">
        <f t="shared" si="100"/>
        <v>0.87736303716121467</v>
      </c>
      <c r="W24" s="17">
        <f t="shared" si="101"/>
        <v>1.3479623147437174</v>
      </c>
      <c r="X24" s="17">
        <f t="shared" si="102"/>
        <v>-1.1185336319079831</v>
      </c>
      <c r="Y24" s="17">
        <f t="shared" si="103"/>
        <v>1.3538849686826804</v>
      </c>
      <c r="Z24" s="17">
        <f t="shared" si="104"/>
        <v>1.6313688189089719</v>
      </c>
      <c r="AA24" s="17">
        <f t="shared" si="32"/>
        <v>0.83635706696799239</v>
      </c>
      <c r="AB24" s="17">
        <f t="shared" si="105"/>
        <v>0.80996118959676056</v>
      </c>
      <c r="AC24" s="17">
        <f t="shared" si="106"/>
        <v>0.81449321960083543</v>
      </c>
      <c r="AD24" s="17">
        <f t="shared" si="107"/>
        <v>-0.81278366044365347</v>
      </c>
      <c r="AE24" s="17">
        <f t="shared" si="108"/>
        <v>-0.65013244201502207</v>
      </c>
      <c r="AF24" s="17">
        <f t="shared" si="109"/>
        <v>-1.0873652008111876</v>
      </c>
      <c r="AG24" s="17">
        <f t="shared" si="110"/>
        <v>0.99458252003400616</v>
      </c>
      <c r="AH24" s="17">
        <f t="shared" si="111"/>
        <v>0.90231453432097353</v>
      </c>
      <c r="AI24" s="17">
        <f t="shared" si="112"/>
        <v>-1.2016609593918695</v>
      </c>
      <c r="AJ24" s="17">
        <f t="shared" si="113"/>
        <v>-0.91276697536805751</v>
      </c>
      <c r="AK24" s="17">
        <f t="shared" si="114"/>
        <v>1.2408249483625655</v>
      </c>
      <c r="AL24">
        <f t="shared" si="115"/>
        <v>1.3650453334780637</v>
      </c>
      <c r="AM24">
        <f t="shared" si="116"/>
        <v>-1.1160806937495091</v>
      </c>
      <c r="AN24">
        <f t="shared" si="117"/>
        <v>1.3698901277875988</v>
      </c>
      <c r="AP24">
        <f t="shared" si="129"/>
        <v>0.92901375913917694</v>
      </c>
      <c r="AQ24">
        <f t="shared" si="130"/>
        <v>0.13975025613999004</v>
      </c>
      <c r="AR24">
        <f t="shared" si="131"/>
        <v>0.87131022117622781</v>
      </c>
      <c r="AS24">
        <f t="shared" si="132"/>
        <v>0.81488790123513022</v>
      </c>
      <c r="AT24">
        <f t="shared" si="133"/>
        <v>3.4266489109134907E-2</v>
      </c>
    </row>
    <row r="25" spans="1:47" x14ac:dyDescent="0.25">
      <c r="A25" s="21"/>
      <c r="B25" s="1">
        <v>4</v>
      </c>
      <c r="C25" s="1">
        <v>1</v>
      </c>
      <c r="D25" s="1">
        <v>0</v>
      </c>
      <c r="E25" s="1">
        <v>0</v>
      </c>
      <c r="F25" s="1">
        <f t="shared" si="118"/>
        <v>0.81450624999999988</v>
      </c>
      <c r="G25" s="14">
        <f t="shared" si="85"/>
        <v>0.80996118959676056</v>
      </c>
      <c r="H25" s="14">
        <f t="shared" si="86"/>
        <v>0.81449321960083543</v>
      </c>
      <c r="I25" s="14">
        <f t="shared" si="87"/>
        <v>-0.81278366044365347</v>
      </c>
      <c r="J25" s="14">
        <f t="shared" si="88"/>
        <v>-0.65013244201502207</v>
      </c>
      <c r="K25" s="14">
        <f t="shared" si="89"/>
        <v>-1.0873652008111876</v>
      </c>
      <c r="L25" s="14">
        <f t="shared" si="90"/>
        <v>0.99458252003400616</v>
      </c>
      <c r="M25" s="14">
        <f t="shared" si="91"/>
        <v>0.90231453432097353</v>
      </c>
      <c r="N25" s="14">
        <f t="shared" si="92"/>
        <v>-1.2016609593918695</v>
      </c>
      <c r="O25" s="14">
        <f t="shared" si="93"/>
        <v>-0.91276697536805751</v>
      </c>
      <c r="P25" s="14">
        <f t="shared" si="94"/>
        <v>1.2408249483625655</v>
      </c>
      <c r="Q25" s="17">
        <f t="shared" si="95"/>
        <v>-0.27740401121442704</v>
      </c>
      <c r="R25" s="17">
        <f t="shared" si="96"/>
        <v>1.716807753921809</v>
      </c>
      <c r="S25" s="17">
        <f t="shared" si="97"/>
        <v>-1.725550635811711</v>
      </c>
      <c r="T25" s="17">
        <f t="shared" si="98"/>
        <v>0.43109033186429918</v>
      </c>
      <c r="U25" s="17">
        <f t="shared" si="99"/>
        <v>0.84771719778516219</v>
      </c>
      <c r="V25" s="17">
        <f t="shared" si="100"/>
        <v>0.15115758742264823</v>
      </c>
      <c r="W25" s="17">
        <f t="shared" si="101"/>
        <v>1.3650453334780637</v>
      </c>
      <c r="X25" s="17">
        <f t="shared" si="102"/>
        <v>-1.1160806937495091</v>
      </c>
      <c r="Y25" s="17">
        <f t="shared" si="103"/>
        <v>1.3698901277875988</v>
      </c>
      <c r="Z25" s="17">
        <f t="shared" si="104"/>
        <v>-0.80072610765312757</v>
      </c>
      <c r="AA25" s="17">
        <f t="shared" si="32"/>
        <v>0.30987021883387544</v>
      </c>
      <c r="AB25" s="17">
        <f t="shared" si="105"/>
        <v>0.791891797595493</v>
      </c>
      <c r="AC25" s="17">
        <f t="shared" si="106"/>
        <v>0.82226968630973252</v>
      </c>
      <c r="AD25" s="17">
        <f t="shared" si="107"/>
        <v>-0.82227063260943678</v>
      </c>
      <c r="AE25" s="17">
        <f t="shared" si="108"/>
        <v>-0.70410647470709109</v>
      </c>
      <c r="AF25" s="17">
        <f t="shared" si="109"/>
        <v>-1.1054345928124552</v>
      </c>
      <c r="AG25" s="17">
        <f t="shared" si="110"/>
        <v>0.99458252003400616</v>
      </c>
      <c r="AH25" s="17">
        <f t="shared" si="111"/>
        <v>0.91009100102987062</v>
      </c>
      <c r="AI25" s="17">
        <f t="shared" si="112"/>
        <v>-1.2016609593918695</v>
      </c>
      <c r="AJ25" s="17">
        <f t="shared" si="113"/>
        <v>-0.92225394753384082</v>
      </c>
      <c r="AK25" s="17">
        <f t="shared" si="114"/>
        <v>1.2408249483625655</v>
      </c>
      <c r="AL25">
        <f t="shared" si="115"/>
        <v>1.3417776498127851</v>
      </c>
      <c r="AM25">
        <f t="shared" si="116"/>
        <v>-1.1618354094963945</v>
      </c>
      <c r="AN25">
        <f t="shared" si="117"/>
        <v>1.3617315432223944</v>
      </c>
      <c r="AP25">
        <f t="shared" si="129"/>
        <v>0.41027553791115601</v>
      </c>
      <c r="AQ25">
        <f t="shared" si="130"/>
        <v>0.8532082677087558</v>
      </c>
      <c r="AR25">
        <f t="shared" si="131"/>
        <v>0.1446488482974212</v>
      </c>
      <c r="AS25">
        <f t="shared" si="132"/>
        <v>0.26033865907626358</v>
      </c>
      <c r="AT25">
        <f t="shared" si="133"/>
        <v>6.7776217409626999E-2</v>
      </c>
      <c r="AU25" t="s">
        <v>55</v>
      </c>
    </row>
    <row r="26" spans="1:47" ht="15.75" thickBot="1" x14ac:dyDescent="0.3">
      <c r="A26" s="22"/>
      <c r="B26" s="5">
        <v>5</v>
      </c>
      <c r="C26" s="5">
        <v>2</v>
      </c>
      <c r="D26" s="5">
        <v>1</v>
      </c>
      <c r="E26" s="5">
        <v>0</v>
      </c>
      <c r="F26" s="5">
        <f t="shared" si="118"/>
        <v>0.81450624999999988</v>
      </c>
      <c r="G26" s="15">
        <f t="shared" si="85"/>
        <v>0.791891797595493</v>
      </c>
      <c r="H26" s="15">
        <f t="shared" si="86"/>
        <v>0.82226968630973252</v>
      </c>
      <c r="I26" s="15">
        <f t="shared" si="87"/>
        <v>-0.82227063260943678</v>
      </c>
      <c r="J26" s="15">
        <f t="shared" si="88"/>
        <v>-0.70410647470709109</v>
      </c>
      <c r="K26" s="15">
        <f t="shared" si="89"/>
        <v>-1.1054345928124552</v>
      </c>
      <c r="L26" s="15">
        <f t="shared" si="90"/>
        <v>0.99458252003400616</v>
      </c>
      <c r="M26" s="15">
        <f t="shared" si="91"/>
        <v>0.91009100102987062</v>
      </c>
      <c r="N26" s="15">
        <f t="shared" si="92"/>
        <v>-1.2016609593918695</v>
      </c>
      <c r="O26" s="15">
        <f t="shared" si="93"/>
        <v>-0.92225394753384082</v>
      </c>
      <c r="P26" s="15">
        <f t="shared" si="94"/>
        <v>1.2408249483625655</v>
      </c>
      <c r="Q26" s="18">
        <f t="shared" si="95"/>
        <v>-0.42439486799541115</v>
      </c>
      <c r="R26" s="18">
        <f t="shared" si="96"/>
        <v>1.4407907289776043</v>
      </c>
      <c r="S26" s="18">
        <f t="shared" si="97"/>
        <v>-1.425953579314553</v>
      </c>
      <c r="T26" s="18">
        <f t="shared" si="98"/>
        <v>0.39546557658475695</v>
      </c>
      <c r="U26" s="18">
        <f t="shared" si="99"/>
        <v>0.80857707048513727</v>
      </c>
      <c r="V26" s="18">
        <f t="shared" si="100"/>
        <v>0.19372994651608444</v>
      </c>
      <c r="W26" s="18">
        <f t="shared" si="101"/>
        <v>1.3417776498127851</v>
      </c>
      <c r="X26" s="18">
        <f t="shared" si="102"/>
        <v>-1.1618354094963945</v>
      </c>
      <c r="Y26" s="18">
        <f t="shared" si="103"/>
        <v>1.3617315432223944</v>
      </c>
      <c r="Z26" s="18">
        <f t="shared" si="104"/>
        <v>-0.84910489553409274</v>
      </c>
      <c r="AA26" s="18">
        <f t="shared" si="32"/>
        <v>0.29962065981858538</v>
      </c>
      <c r="AB26" s="18">
        <f t="shared" si="105"/>
        <v>0.77546391708700224</v>
      </c>
      <c r="AC26" s="18">
        <f t="shared" si="106"/>
        <v>0.83147908444088658</v>
      </c>
      <c r="AD26" s="18">
        <f t="shared" si="107"/>
        <v>-0.83316344555212263</v>
      </c>
      <c r="AE26" s="18">
        <f t="shared" si="108"/>
        <v>-0.75531841848916292</v>
      </c>
      <c r="AF26" s="18">
        <f t="shared" si="109"/>
        <v>-1.1382903538294367</v>
      </c>
      <c r="AG26" s="18">
        <f t="shared" si="110"/>
        <v>0.9781546395255154</v>
      </c>
      <c r="AH26" s="18">
        <f t="shared" si="111"/>
        <v>0.92850979729217886</v>
      </c>
      <c r="AI26" s="18">
        <f t="shared" si="112"/>
        <v>-1.1924515612607154</v>
      </c>
      <c r="AJ26" s="18">
        <f t="shared" si="113"/>
        <v>-0.94403957341921241</v>
      </c>
      <c r="AK26" s="18">
        <f t="shared" si="114"/>
        <v>1.2299321354198798</v>
      </c>
      <c r="AL26" s="6">
        <f t="shared" si="115"/>
        <v>1.3215250889369818</v>
      </c>
      <c r="AM26" s="6">
        <f t="shared" si="116"/>
        <v>-1.2032442129735517</v>
      </c>
      <c r="AN26" s="6">
        <f t="shared" si="117"/>
        <v>1.3518102560925089</v>
      </c>
      <c r="AP26">
        <f t="shared" si="129"/>
        <v>0.37215984498272398</v>
      </c>
      <c r="AQ26">
        <f t="shared" si="130"/>
        <v>0.81698417757918351</v>
      </c>
      <c r="AR26">
        <f t="shared" si="131"/>
        <v>0.1837251164679336</v>
      </c>
      <c r="AS26">
        <f t="shared" si="132"/>
        <v>0.26930140611735037</v>
      </c>
      <c r="AT26">
        <f t="shared" si="133"/>
        <v>7.2523247336782073E-2</v>
      </c>
      <c r="AU26">
        <f>SUM(AT22:AT26)/2</f>
        <v>0.15333600193697652</v>
      </c>
    </row>
    <row r="27" spans="1:47" x14ac:dyDescent="0.25">
      <c r="A27" s="20" t="s">
        <v>61</v>
      </c>
      <c r="B27" s="3">
        <v>1</v>
      </c>
      <c r="C27" s="3">
        <v>0</v>
      </c>
      <c r="D27" s="3">
        <v>2</v>
      </c>
      <c r="E27" s="3">
        <v>1</v>
      </c>
      <c r="F27" s="3">
        <f>F22*0.95</f>
        <v>0.77378093749999988</v>
      </c>
      <c r="G27" s="13">
        <f t="shared" si="85"/>
        <v>0.77546391708700224</v>
      </c>
      <c r="H27" s="13">
        <f t="shared" si="86"/>
        <v>0.83147908444088658</v>
      </c>
      <c r="I27" s="13">
        <f t="shared" si="87"/>
        <v>-0.83316344555212263</v>
      </c>
      <c r="J27" s="13">
        <f t="shared" si="88"/>
        <v>-0.75531841848916292</v>
      </c>
      <c r="K27" s="13">
        <f t="shared" si="89"/>
        <v>-1.1382903538294367</v>
      </c>
      <c r="L27" s="13">
        <f t="shared" si="90"/>
        <v>0.9781546395255154</v>
      </c>
      <c r="M27" s="13">
        <f t="shared" si="91"/>
        <v>0.92850979729217886</v>
      </c>
      <c r="N27" s="13">
        <f t="shared" si="92"/>
        <v>-1.1924515612607154</v>
      </c>
      <c r="O27" s="13">
        <f t="shared" si="93"/>
        <v>-0.94403957341921241</v>
      </c>
      <c r="P27" s="13">
        <f t="shared" si="94"/>
        <v>1.2299321354198798</v>
      </c>
      <c r="Q27" s="16">
        <f t="shared" si="95"/>
        <v>2.7317731961380329</v>
      </c>
      <c r="R27" s="16">
        <f t="shared" si="96"/>
        <v>-1.5534240380805442</v>
      </c>
      <c r="S27" s="16">
        <f t="shared" si="97"/>
        <v>1.6267008252876369</v>
      </c>
      <c r="T27" s="16">
        <f t="shared" si="98"/>
        <v>0.93887567683503448</v>
      </c>
      <c r="U27" s="16">
        <f t="shared" si="99"/>
        <v>0.17459228074310848</v>
      </c>
      <c r="V27" s="16">
        <f t="shared" si="100"/>
        <v>0.83571718351893687</v>
      </c>
      <c r="W27" s="16">
        <f t="shared" si="101"/>
        <v>1.3215250889369818</v>
      </c>
      <c r="X27" s="16">
        <f t="shared" si="102"/>
        <v>-1.2032442129735517</v>
      </c>
      <c r="Y27" s="16">
        <f t="shared" si="103"/>
        <v>1.3518102560925089</v>
      </c>
      <c r="Z27" s="16">
        <f t="shared" si="104"/>
        <v>1.4050832522806704</v>
      </c>
      <c r="AA27" s="16">
        <f t="shared" si="32"/>
        <v>0.80298928504047062</v>
      </c>
      <c r="AB27" s="16">
        <f t="shared" si="105"/>
        <v>0.77729288057048007</v>
      </c>
      <c r="AC27" s="16">
        <f t="shared" si="106"/>
        <v>0.82729736572278123</v>
      </c>
      <c r="AD27" s="16">
        <f t="shared" si="107"/>
        <v>-0.82868760424894472</v>
      </c>
      <c r="AE27" s="16">
        <f t="shared" si="108"/>
        <v>-0.7312022965704017</v>
      </c>
      <c r="AF27" s="16">
        <f t="shared" si="109"/>
        <v>-1.1382903538294367</v>
      </c>
      <c r="AG27" s="16">
        <f t="shared" si="110"/>
        <v>0.98181256649247117</v>
      </c>
      <c r="AH27" s="16">
        <f t="shared" si="111"/>
        <v>0.92850979729217886</v>
      </c>
      <c r="AI27" s="16">
        <f t="shared" si="112"/>
        <v>-1.2008149986969261</v>
      </c>
      <c r="AJ27" s="16">
        <f t="shared" si="113"/>
        <v>-0.94403957341921241</v>
      </c>
      <c r="AK27" s="16">
        <f t="shared" si="114"/>
        <v>1.2388838180262356</v>
      </c>
      <c r="AL27" s="4">
        <f t="shared" si="115"/>
        <v>1.344167129226095</v>
      </c>
      <c r="AM27" s="4">
        <f t="shared" si="116"/>
        <v>-1.1990337242450764</v>
      </c>
      <c r="AN27" s="4">
        <f t="shared" si="117"/>
        <v>1.3719645135798553</v>
      </c>
      <c r="AP27">
        <f>1/(1+EXP(-(($C27*$AF$31)+($D27*$AG$31)+$AB$31)))</f>
        <v>0.93898702953077129</v>
      </c>
      <c r="AQ27">
        <f>1/(1+EXP(-(($C27*$AH$31)+($D27*$AI$31)+$AC$31)))</f>
        <v>0.16547740975065814</v>
      </c>
      <c r="AR27">
        <f>1/(1+EXP(-(($C27*$AJ$31)+($D27*$AK$31)+$AD$31)))</f>
        <v>0.845036114240166</v>
      </c>
      <c r="AS27">
        <f>1/(1+EXP(-(SUMPRODUCT(AP27:AR27,$AL$31:$AN$31)+$AE$31)))</f>
        <v>0.81632393770082623</v>
      </c>
      <c r="AT27">
        <f>(E27-AS27)^2</f>
        <v>3.3736895861729961E-2</v>
      </c>
    </row>
    <row r="28" spans="1:47" x14ac:dyDescent="0.25">
      <c r="A28" s="21"/>
      <c r="B28" s="1">
        <v>2</v>
      </c>
      <c r="C28" s="1">
        <v>1</v>
      </c>
      <c r="D28" s="1">
        <v>2</v>
      </c>
      <c r="E28" s="1">
        <v>1</v>
      </c>
      <c r="F28" s="1">
        <f t="shared" si="118"/>
        <v>0.77378093749999988</v>
      </c>
      <c r="G28" s="14">
        <f t="shared" si="85"/>
        <v>0.77729288057048007</v>
      </c>
      <c r="H28" s="14">
        <f t="shared" si="86"/>
        <v>0.82729736572278123</v>
      </c>
      <c r="I28" s="14">
        <f t="shared" si="87"/>
        <v>-0.82868760424894472</v>
      </c>
      <c r="J28" s="14">
        <f t="shared" si="88"/>
        <v>-0.7312022965704017</v>
      </c>
      <c r="K28" s="14">
        <f t="shared" si="89"/>
        <v>-1.1382903538294367</v>
      </c>
      <c r="L28" s="14">
        <f t="shared" si="90"/>
        <v>0.98181256649247117</v>
      </c>
      <c r="M28" s="14">
        <f t="shared" si="91"/>
        <v>0.92850979729217886</v>
      </c>
      <c r="N28" s="14">
        <f t="shared" si="92"/>
        <v>-1.2008149986969261</v>
      </c>
      <c r="O28" s="14">
        <f t="shared" si="93"/>
        <v>-0.94403957341921241</v>
      </c>
      <c r="P28" s="14">
        <f t="shared" si="94"/>
        <v>1.2388838180262356</v>
      </c>
      <c r="Q28" s="17">
        <f t="shared" si="95"/>
        <v>1.6026276597259859</v>
      </c>
      <c r="R28" s="17">
        <f t="shared" si="96"/>
        <v>-0.64582283437889199</v>
      </c>
      <c r="S28" s="17">
        <f t="shared" si="97"/>
        <v>0.70504045838431406</v>
      </c>
      <c r="T28" s="17">
        <f t="shared" si="98"/>
        <v>0.83238531648759984</v>
      </c>
      <c r="U28" s="17">
        <f t="shared" si="99"/>
        <v>0.34393146845687944</v>
      </c>
      <c r="V28" s="17">
        <f t="shared" si="100"/>
        <v>0.66930435773712871</v>
      </c>
      <c r="W28" s="17">
        <f t="shared" si="101"/>
        <v>1.344167129226095</v>
      </c>
      <c r="X28" s="17">
        <f t="shared" si="102"/>
        <v>-1.1990337242450764</v>
      </c>
      <c r="Y28" s="17">
        <f t="shared" si="103"/>
        <v>1.3719645135798553</v>
      </c>
      <c r="Z28" s="17">
        <f t="shared" si="104"/>
        <v>0.89353908279345684</v>
      </c>
      <c r="AA28" s="17">
        <f t="shared" si="32"/>
        <v>0.70961997472843874</v>
      </c>
      <c r="AB28" s="17">
        <f t="shared" si="105"/>
        <v>0.78597582613374761</v>
      </c>
      <c r="AC28" s="17">
        <f t="shared" si="106"/>
        <v>0.81477086248146557</v>
      </c>
      <c r="AD28" s="17">
        <f t="shared" si="107"/>
        <v>-0.81462802452991367</v>
      </c>
      <c r="AE28" s="17">
        <f t="shared" si="108"/>
        <v>-0.68490268627337603</v>
      </c>
      <c r="AF28" s="17">
        <f t="shared" si="109"/>
        <v>-1.1296074082661691</v>
      </c>
      <c r="AG28" s="17">
        <f t="shared" si="110"/>
        <v>0.99917845761900637</v>
      </c>
      <c r="AH28" s="17">
        <f t="shared" si="111"/>
        <v>0.91598329405086321</v>
      </c>
      <c r="AI28" s="17">
        <f t="shared" si="112"/>
        <v>-1.2258680051795574</v>
      </c>
      <c r="AJ28" s="17">
        <f t="shared" si="113"/>
        <v>-0.92997999370018136</v>
      </c>
      <c r="AK28" s="17">
        <f t="shared" si="114"/>
        <v>1.2670029774642977</v>
      </c>
      <c r="AL28">
        <f t="shared" si="115"/>
        <v>1.3827062449964374</v>
      </c>
      <c r="AM28">
        <f t="shared" si="116"/>
        <v>-1.183109831286639</v>
      </c>
      <c r="AN28">
        <f t="shared" si="117"/>
        <v>1.4029530445131855</v>
      </c>
      <c r="AP28">
        <f t="shared" ref="AP28:AP31" si="134">1/(1+EXP(-(($C28*$AF$31)+($D28*$AG$31)+$AB$31)))</f>
        <v>0.82638292969342508</v>
      </c>
      <c r="AQ28">
        <f t="shared" ref="AQ28:AQ31" si="135">1/(1+EXP(-(($C28*$AH$31)+($D28*$AI$31)+$AC$31)))</f>
        <v>0.33633393535880157</v>
      </c>
      <c r="AR28">
        <f t="shared" ref="AR28:AR31" si="136">1/(1+EXP(-(($C28*$AJ$31)+($D28*$AK$31)+$AD$31)))</f>
        <v>0.67697187387665902</v>
      </c>
      <c r="AS28">
        <f t="shared" ref="AS28:AS31" si="137">1/(1+EXP(-(SUMPRODUCT(AP28:AR28,$AL$31:$AN$31)+$AE$31)))</f>
        <v>0.70849685331904388</v>
      </c>
      <c r="AT28">
        <f t="shared" ref="AT28:AT31" si="138">(E28-AS28)^2</f>
        <v>8.4974084524899018E-2</v>
      </c>
    </row>
    <row r="29" spans="1:47" x14ac:dyDescent="0.25">
      <c r="A29" s="21"/>
      <c r="B29" s="1">
        <v>3</v>
      </c>
      <c r="C29" s="1">
        <v>1</v>
      </c>
      <c r="D29" s="1">
        <v>3</v>
      </c>
      <c r="E29" s="1">
        <v>1</v>
      </c>
      <c r="F29" s="1">
        <f t="shared" si="118"/>
        <v>0.77378093749999988</v>
      </c>
      <c r="G29" s="14">
        <f t="shared" si="85"/>
        <v>0.78597582613374761</v>
      </c>
      <c r="H29" s="14">
        <f t="shared" si="86"/>
        <v>0.81477086248146557</v>
      </c>
      <c r="I29" s="14">
        <f t="shared" si="87"/>
        <v>-0.81462802452991367</v>
      </c>
      <c r="J29" s="14">
        <f t="shared" si="88"/>
        <v>-0.68490268627337603</v>
      </c>
      <c r="K29" s="14">
        <f t="shared" si="89"/>
        <v>-1.1296074082661691</v>
      </c>
      <c r="L29" s="14">
        <f t="shared" si="90"/>
        <v>0.99917845761900637</v>
      </c>
      <c r="M29" s="14">
        <f t="shared" si="91"/>
        <v>0.91598329405086321</v>
      </c>
      <c r="N29" s="14">
        <f t="shared" si="92"/>
        <v>-1.2258680051795574</v>
      </c>
      <c r="O29" s="14">
        <f t="shared" si="93"/>
        <v>-0.92997999370018136</v>
      </c>
      <c r="P29" s="14">
        <f t="shared" si="94"/>
        <v>1.2670029774642977</v>
      </c>
      <c r="Q29" s="17">
        <f t="shared" si="95"/>
        <v>2.6539037907245975</v>
      </c>
      <c r="R29" s="17">
        <f t="shared" si="96"/>
        <v>-1.9468498590063432</v>
      </c>
      <c r="S29" s="17">
        <f t="shared" si="97"/>
        <v>2.0564009141627984</v>
      </c>
      <c r="T29" s="17">
        <f t="shared" si="98"/>
        <v>0.93425119126817402</v>
      </c>
      <c r="U29" s="17">
        <f t="shared" si="99"/>
        <v>0.12489725543794962</v>
      </c>
      <c r="V29" s="17">
        <f t="shared" si="100"/>
        <v>0.88659279941057667</v>
      </c>
      <c r="W29" s="17">
        <f t="shared" si="101"/>
        <v>1.3827062449964374</v>
      </c>
      <c r="X29" s="17">
        <f t="shared" si="102"/>
        <v>-1.183109831286639</v>
      </c>
      <c r="Y29" s="17">
        <f t="shared" si="103"/>
        <v>1.4029530445131855</v>
      </c>
      <c r="Z29" s="17">
        <f t="shared" si="104"/>
        <v>1.7029731666556689</v>
      </c>
      <c r="AA29" s="17">
        <f t="shared" si="32"/>
        <v>0.84592264876618206</v>
      </c>
      <c r="AB29" s="17">
        <f t="shared" si="105"/>
        <v>0.78729562502791561</v>
      </c>
      <c r="AC29" s="17">
        <f t="shared" si="106"/>
        <v>0.81276147685556577</v>
      </c>
      <c r="AD29" s="17">
        <f t="shared" si="107"/>
        <v>-0.81243605631205218</v>
      </c>
      <c r="AE29" s="17">
        <f t="shared" si="108"/>
        <v>-0.6693635710496334</v>
      </c>
      <c r="AF29" s="17">
        <f t="shared" si="109"/>
        <v>-1.1282876093720011</v>
      </c>
      <c r="AG29" s="17">
        <f t="shared" si="110"/>
        <v>1.0031378543015104</v>
      </c>
      <c r="AH29" s="17">
        <f t="shared" si="111"/>
        <v>0.9139739084249634</v>
      </c>
      <c r="AI29" s="17">
        <f t="shared" si="112"/>
        <v>-1.2318961620572568</v>
      </c>
      <c r="AJ29" s="17">
        <f t="shared" si="113"/>
        <v>-0.92778802548231987</v>
      </c>
      <c r="AK29" s="17">
        <f t="shared" si="114"/>
        <v>1.2735788821178819</v>
      </c>
      <c r="AL29">
        <f t="shared" si="115"/>
        <v>1.3972236819054722</v>
      </c>
      <c r="AM29">
        <f t="shared" si="116"/>
        <v>-1.1811690384432596</v>
      </c>
      <c r="AN29">
        <f t="shared" si="117"/>
        <v>1.416729912179767</v>
      </c>
      <c r="AP29">
        <f t="shared" si="134"/>
        <v>0.927486756327496</v>
      </c>
      <c r="AQ29">
        <f t="shared" si="135"/>
        <v>0.12977589913294132</v>
      </c>
      <c r="AR29">
        <f t="shared" si="136"/>
        <v>0.88115816943802261</v>
      </c>
      <c r="AS29">
        <f t="shared" si="137"/>
        <v>0.82799631778654548</v>
      </c>
      <c r="AT29">
        <f t="shared" si="138"/>
        <v>2.9585266694987053E-2</v>
      </c>
    </row>
    <row r="30" spans="1:47" x14ac:dyDescent="0.25">
      <c r="A30" s="21"/>
      <c r="B30" s="1">
        <v>4</v>
      </c>
      <c r="C30" s="1">
        <v>1</v>
      </c>
      <c r="D30" s="1">
        <v>0</v>
      </c>
      <c r="E30" s="1">
        <v>0</v>
      </c>
      <c r="F30" s="1">
        <f t="shared" si="118"/>
        <v>0.77378093749999988</v>
      </c>
      <c r="G30" s="14">
        <f t="shared" si="85"/>
        <v>0.78729562502791561</v>
      </c>
      <c r="H30" s="14">
        <f t="shared" si="86"/>
        <v>0.81276147685556577</v>
      </c>
      <c r="I30" s="14">
        <f t="shared" si="87"/>
        <v>-0.81243605631205218</v>
      </c>
      <c r="J30" s="14">
        <f t="shared" si="88"/>
        <v>-0.6693635710496334</v>
      </c>
      <c r="K30" s="14">
        <f t="shared" si="89"/>
        <v>-1.1282876093720011</v>
      </c>
      <c r="L30" s="14">
        <f t="shared" si="90"/>
        <v>1.0031378543015104</v>
      </c>
      <c r="M30" s="14">
        <f t="shared" si="91"/>
        <v>0.9139739084249634</v>
      </c>
      <c r="N30" s="14">
        <f t="shared" si="92"/>
        <v>-1.2318961620572568</v>
      </c>
      <c r="O30" s="14">
        <f t="shared" si="93"/>
        <v>-0.92778802548231987</v>
      </c>
      <c r="P30" s="14">
        <f t="shared" si="94"/>
        <v>1.2735788821178819</v>
      </c>
      <c r="Q30" s="17">
        <f t="shared" si="95"/>
        <v>-0.34099198434408551</v>
      </c>
      <c r="R30" s="17">
        <f t="shared" si="96"/>
        <v>1.7267353852805292</v>
      </c>
      <c r="S30" s="17">
        <f t="shared" si="97"/>
        <v>-1.7402240817943722</v>
      </c>
      <c r="T30" s="17">
        <f t="shared" si="98"/>
        <v>0.41556853234982033</v>
      </c>
      <c r="U30" s="17">
        <f t="shared" si="99"/>
        <v>0.84899436374500759</v>
      </c>
      <c r="V30" s="17">
        <f t="shared" si="100"/>
        <v>0.14928447421564961</v>
      </c>
      <c r="W30" s="17">
        <f t="shared" si="101"/>
        <v>1.3972236819054722</v>
      </c>
      <c r="X30" s="17">
        <f t="shared" si="102"/>
        <v>-1.1811690384432596</v>
      </c>
      <c r="Y30" s="17">
        <f t="shared" si="103"/>
        <v>1.416729912179767</v>
      </c>
      <c r="Z30" s="17">
        <f t="shared" si="104"/>
        <v>-0.88003145241886183</v>
      </c>
      <c r="AA30" s="17">
        <f t="shared" si="32"/>
        <v>0.29317126123489251</v>
      </c>
      <c r="AB30" s="17">
        <f t="shared" si="105"/>
        <v>0.77134354938119176</v>
      </c>
      <c r="AC30" s="17">
        <f t="shared" si="106"/>
        <v>0.81987992024059042</v>
      </c>
      <c r="AD30" s="17">
        <f t="shared" si="107"/>
        <v>-0.82089392778928383</v>
      </c>
      <c r="AE30" s="17">
        <f t="shared" si="108"/>
        <v>-0.716371921979848</v>
      </c>
      <c r="AF30" s="17">
        <f t="shared" si="109"/>
        <v>-1.1442396850187251</v>
      </c>
      <c r="AG30" s="17">
        <f t="shared" si="110"/>
        <v>1.0031378543015104</v>
      </c>
      <c r="AH30" s="17">
        <f t="shared" si="111"/>
        <v>0.92109235180998805</v>
      </c>
      <c r="AI30" s="17">
        <f t="shared" si="112"/>
        <v>-1.2318961620572568</v>
      </c>
      <c r="AJ30" s="17">
        <f t="shared" si="113"/>
        <v>-0.93624589695955152</v>
      </c>
      <c r="AK30" s="17">
        <f t="shared" si="114"/>
        <v>1.2735788821178819</v>
      </c>
      <c r="AL30">
        <f t="shared" si="115"/>
        <v>1.3776884905012177</v>
      </c>
      <c r="AM30">
        <f t="shared" si="116"/>
        <v>-1.2210788634319591</v>
      </c>
      <c r="AN30">
        <f t="shared" si="117"/>
        <v>1.409712295227405</v>
      </c>
      <c r="AP30">
        <f t="shared" si="134"/>
        <v>0.39728268718988818</v>
      </c>
      <c r="AQ30">
        <f t="shared" si="135"/>
        <v>0.85406669071913244</v>
      </c>
      <c r="AR30">
        <f t="shared" si="136"/>
        <v>0.1434143413013671</v>
      </c>
      <c r="AS30">
        <f t="shared" si="137"/>
        <v>0.25079432500216148</v>
      </c>
      <c r="AT30">
        <f t="shared" si="138"/>
        <v>6.2897793453289802E-2</v>
      </c>
      <c r="AU30" t="s">
        <v>55</v>
      </c>
    </row>
    <row r="31" spans="1:47" ht="15.75" thickBot="1" x14ac:dyDescent="0.3">
      <c r="A31" s="22"/>
      <c r="B31" s="5">
        <v>5</v>
      </c>
      <c r="C31" s="5">
        <v>2</v>
      </c>
      <c r="D31" s="5">
        <v>1</v>
      </c>
      <c r="E31" s="5">
        <v>0</v>
      </c>
      <c r="F31" s="5">
        <f t="shared" si="118"/>
        <v>0.77378093749999988</v>
      </c>
      <c r="G31" s="15">
        <f t="shared" si="85"/>
        <v>0.77134354938119176</v>
      </c>
      <c r="H31" s="15">
        <f t="shared" si="86"/>
        <v>0.81987992024059042</v>
      </c>
      <c r="I31" s="15">
        <f t="shared" si="87"/>
        <v>-0.82089392778928383</v>
      </c>
      <c r="J31" s="15">
        <f t="shared" si="88"/>
        <v>-0.716371921979848</v>
      </c>
      <c r="K31" s="15">
        <f t="shared" si="89"/>
        <v>-1.1442396850187251</v>
      </c>
      <c r="L31" s="15">
        <f t="shared" si="90"/>
        <v>1.0031378543015104</v>
      </c>
      <c r="M31" s="15">
        <f t="shared" si="91"/>
        <v>0.92109235180998805</v>
      </c>
      <c r="N31" s="15">
        <f t="shared" si="92"/>
        <v>-1.2318961620572568</v>
      </c>
      <c r="O31" s="15">
        <f t="shared" si="93"/>
        <v>-0.93624589695955152</v>
      </c>
      <c r="P31" s="15">
        <f t="shared" si="94"/>
        <v>1.2735788821178819</v>
      </c>
      <c r="Q31" s="18">
        <f t="shared" si="95"/>
        <v>-0.51399796635474804</v>
      </c>
      <c r="R31" s="18">
        <f t="shared" si="96"/>
        <v>1.4301684618033097</v>
      </c>
      <c r="S31" s="18">
        <f t="shared" si="97"/>
        <v>-1.419806839590505</v>
      </c>
      <c r="T31" s="18">
        <f t="shared" si="98"/>
        <v>0.37425677754859021</v>
      </c>
      <c r="U31" s="18">
        <f t="shared" si="99"/>
        <v>0.80692756270986876</v>
      </c>
      <c r="V31" s="18">
        <f t="shared" si="100"/>
        <v>0.19469186683584899</v>
      </c>
      <c r="W31" s="18">
        <f t="shared" si="101"/>
        <v>1.3776884905012177</v>
      </c>
      <c r="X31" s="18">
        <f t="shared" si="102"/>
        <v>-1.2210788634319591</v>
      </c>
      <c r="Y31" s="18">
        <f t="shared" si="103"/>
        <v>1.409712295227405</v>
      </c>
      <c r="Z31" s="18">
        <f t="shared" si="104"/>
        <v>-0.91162533974549531</v>
      </c>
      <c r="AA31" s="18">
        <f t="shared" si="32"/>
        <v>0.28666735763979256</v>
      </c>
      <c r="AB31" s="18">
        <f t="shared" si="105"/>
        <v>0.75670886133074633</v>
      </c>
      <c r="AC31" s="18">
        <f t="shared" si="106"/>
        <v>0.82850901332841154</v>
      </c>
      <c r="AD31" s="18">
        <f t="shared" si="107"/>
        <v>-0.83091944976616683</v>
      </c>
      <c r="AE31" s="18">
        <f t="shared" si="108"/>
        <v>-0.76173124989784979</v>
      </c>
      <c r="AF31" s="18">
        <f t="shared" si="109"/>
        <v>-1.1735090611196159</v>
      </c>
      <c r="AG31" s="18">
        <f t="shared" si="110"/>
        <v>0.98850316625106494</v>
      </c>
      <c r="AH31" s="18">
        <f t="shared" si="111"/>
        <v>0.93835053798563017</v>
      </c>
      <c r="AI31" s="18">
        <f t="shared" si="112"/>
        <v>-1.2232670689694358</v>
      </c>
      <c r="AJ31" s="18">
        <f t="shared" si="113"/>
        <v>-0.95629694091331752</v>
      </c>
      <c r="AK31" s="18">
        <f t="shared" si="114"/>
        <v>1.2635533601409989</v>
      </c>
      <c r="AL31" s="6">
        <f t="shared" si="115"/>
        <v>1.3607124546028566</v>
      </c>
      <c r="AM31" s="6">
        <f t="shared" si="116"/>
        <v>-1.2576805553549899</v>
      </c>
      <c r="AN31" s="6">
        <f t="shared" si="117"/>
        <v>1.4008812029966298</v>
      </c>
      <c r="AP31">
        <f t="shared" si="134"/>
        <v>0.35393059656520787</v>
      </c>
      <c r="AQ31">
        <f t="shared" si="135"/>
        <v>0.81486588308267693</v>
      </c>
      <c r="AR31">
        <f t="shared" si="136"/>
        <v>0.18543346544480904</v>
      </c>
      <c r="AS31">
        <f t="shared" si="137"/>
        <v>0.26014708904485151</v>
      </c>
      <c r="AT31">
        <f t="shared" si="138"/>
        <v>6.7676507938509906E-2</v>
      </c>
      <c r="AU31">
        <f>SUM(AT27:AT31)/2</f>
        <v>0.13943527423670787</v>
      </c>
    </row>
    <row r="32" spans="1:47" x14ac:dyDescent="0.25">
      <c r="A32" s="20" t="s">
        <v>62</v>
      </c>
      <c r="B32" s="3">
        <v>1</v>
      </c>
      <c r="C32" s="3">
        <v>0</v>
      </c>
      <c r="D32" s="3">
        <v>2</v>
      </c>
      <c r="E32" s="3">
        <v>1</v>
      </c>
      <c r="F32" s="3">
        <f>F27*0.95</f>
        <v>0.7350918906249998</v>
      </c>
      <c r="G32" s="13">
        <f t="shared" si="85"/>
        <v>0.75670886133074633</v>
      </c>
      <c r="H32" s="13">
        <f t="shared" si="86"/>
        <v>0.82850901332841154</v>
      </c>
      <c r="I32" s="13">
        <f t="shared" si="87"/>
        <v>-0.83091944976616683</v>
      </c>
      <c r="J32" s="13">
        <f t="shared" si="88"/>
        <v>-0.76173124989784979</v>
      </c>
      <c r="K32" s="13">
        <f t="shared" si="89"/>
        <v>-1.1735090611196159</v>
      </c>
      <c r="L32" s="13">
        <f t="shared" si="90"/>
        <v>0.98850316625106494</v>
      </c>
      <c r="M32" s="13">
        <f t="shared" si="91"/>
        <v>0.93835053798563017</v>
      </c>
      <c r="N32" s="13">
        <f t="shared" si="92"/>
        <v>-1.2232670689694358</v>
      </c>
      <c r="O32" s="13">
        <f t="shared" si="93"/>
        <v>-0.95629694091331752</v>
      </c>
      <c r="P32" s="13">
        <f t="shared" si="94"/>
        <v>1.2635533601409989</v>
      </c>
      <c r="Q32" s="16">
        <f t="shared" si="95"/>
        <v>2.7337151938328761</v>
      </c>
      <c r="R32" s="16">
        <f t="shared" si="96"/>
        <v>-1.61802512461046</v>
      </c>
      <c r="S32" s="16">
        <f t="shared" si="97"/>
        <v>1.6961872705158312</v>
      </c>
      <c r="T32" s="16">
        <f t="shared" si="98"/>
        <v>0.93898702953077129</v>
      </c>
      <c r="U32" s="16">
        <f t="shared" si="99"/>
        <v>0.16547740975065814</v>
      </c>
      <c r="V32" s="16">
        <f t="shared" si="100"/>
        <v>0.845036114240166</v>
      </c>
      <c r="W32" s="16">
        <f t="shared" si="101"/>
        <v>1.3607124546028566</v>
      </c>
      <c r="X32" s="16">
        <f t="shared" si="102"/>
        <v>-1.2576805553549899</v>
      </c>
      <c r="Y32" s="16">
        <f t="shared" si="103"/>
        <v>1.4008812029966298</v>
      </c>
      <c r="Z32" s="16">
        <f t="shared" si="104"/>
        <v>1.4916375835936595</v>
      </c>
      <c r="AA32" s="16">
        <f t="shared" si="32"/>
        <v>0.81632393770082623</v>
      </c>
      <c r="AB32" s="16">
        <f t="shared" si="105"/>
        <v>0.75828704449769802</v>
      </c>
      <c r="AC32" s="16">
        <f t="shared" si="106"/>
        <v>0.82499295199525968</v>
      </c>
      <c r="AD32" s="16">
        <f t="shared" si="107"/>
        <v>-0.82720566816965524</v>
      </c>
      <c r="AE32" s="16">
        <f t="shared" si="108"/>
        <v>-0.74148664598677805</v>
      </c>
      <c r="AF32" s="16">
        <f t="shared" si="109"/>
        <v>-1.1735090611196159</v>
      </c>
      <c r="AG32" s="16">
        <f t="shared" si="110"/>
        <v>0.9916595325849682</v>
      </c>
      <c r="AH32" s="16">
        <f t="shared" si="111"/>
        <v>0.93835053798563017</v>
      </c>
      <c r="AI32" s="16">
        <f t="shared" si="112"/>
        <v>-1.2302991916357395</v>
      </c>
      <c r="AJ32" s="16">
        <f t="shared" si="113"/>
        <v>-0.95629694091331752</v>
      </c>
      <c r="AK32" s="16">
        <f t="shared" si="114"/>
        <v>1.2709809233340221</v>
      </c>
      <c r="AL32" s="4">
        <f t="shared" si="115"/>
        <v>1.3797218750933409</v>
      </c>
      <c r="AM32" s="4">
        <f t="shared" si="116"/>
        <v>-1.2543305307383577</v>
      </c>
      <c r="AN32" s="4">
        <f t="shared" si="117"/>
        <v>1.4179886244199731</v>
      </c>
      <c r="AP32">
        <f>1/(1+EXP(-(($C32*$AF$36)+($D32*$AG$36)+$AB$36)))</f>
        <v>0.9391966889534511</v>
      </c>
      <c r="AQ32">
        <f>1/(1+EXP(-(($C32*$AH$36)+($D32*$AI$36)+$AC$36)))</f>
        <v>0.15782680331979396</v>
      </c>
      <c r="AR32">
        <f>1/(1+EXP(-(($C32*$AJ$36)+($D32*$AK$36)+$AD$36)))</f>
        <v>0.85271580948566217</v>
      </c>
      <c r="AS32">
        <f>1/(1+EXP(-(SUMPRODUCT(AP32:AR32,$AL$36:$AN$36)+$AE$36)))</f>
        <v>0.82743680279990617</v>
      </c>
      <c r="AT32">
        <f>(E32-AS32)^2</f>
        <v>2.9778057027918473E-2</v>
      </c>
    </row>
    <row r="33" spans="1:47" x14ac:dyDescent="0.25">
      <c r="A33" s="21"/>
      <c r="B33" s="1">
        <v>2</v>
      </c>
      <c r="C33" s="1">
        <v>1</v>
      </c>
      <c r="D33" s="1">
        <v>2</v>
      </c>
      <c r="E33" s="1">
        <v>1</v>
      </c>
      <c r="F33" s="1">
        <f t="shared" si="118"/>
        <v>0.7350918906249998</v>
      </c>
      <c r="G33" s="14">
        <f t="shared" si="85"/>
        <v>0.75828704449769802</v>
      </c>
      <c r="H33" s="14">
        <f t="shared" si="86"/>
        <v>0.82499295199525968</v>
      </c>
      <c r="I33" s="14">
        <f t="shared" si="87"/>
        <v>-0.82720566816965524</v>
      </c>
      <c r="J33" s="14">
        <f t="shared" si="88"/>
        <v>-0.74148664598677805</v>
      </c>
      <c r="K33" s="14">
        <f t="shared" si="89"/>
        <v>-1.1735090611196159</v>
      </c>
      <c r="L33" s="14">
        <f t="shared" si="90"/>
        <v>0.9916595325849682</v>
      </c>
      <c r="M33" s="14">
        <f t="shared" si="91"/>
        <v>0.93835053798563017</v>
      </c>
      <c r="N33" s="14">
        <f t="shared" si="92"/>
        <v>-1.2302991916357395</v>
      </c>
      <c r="O33" s="14">
        <f t="shared" si="93"/>
        <v>-0.95629694091331752</v>
      </c>
      <c r="P33" s="14">
        <f t="shared" si="94"/>
        <v>1.2709809233340221</v>
      </c>
      <c r="Q33" s="17">
        <f t="shared" si="95"/>
        <v>1.5680970485480183</v>
      </c>
      <c r="R33" s="17">
        <f t="shared" si="96"/>
        <v>-0.69725489329058932</v>
      </c>
      <c r="S33" s="17">
        <f t="shared" si="97"/>
        <v>0.7584592375850715</v>
      </c>
      <c r="T33" s="17">
        <f t="shared" si="98"/>
        <v>0.82751215825488111</v>
      </c>
      <c r="U33" s="17">
        <f t="shared" si="99"/>
        <v>0.33242113407348212</v>
      </c>
      <c r="V33" s="17">
        <f t="shared" si="100"/>
        <v>0.68101912416126587</v>
      </c>
      <c r="W33" s="17">
        <f t="shared" si="101"/>
        <v>1.3797218750933409</v>
      </c>
      <c r="X33" s="17">
        <f t="shared" si="102"/>
        <v>-1.2543305307383577</v>
      </c>
      <c r="Y33" s="17">
        <f t="shared" si="103"/>
        <v>1.4179886244199731</v>
      </c>
      <c r="Z33" s="17">
        <f t="shared" si="104"/>
        <v>0.9489613742052746</v>
      </c>
      <c r="AA33" s="17">
        <f t="shared" si="32"/>
        <v>0.72090625402362141</v>
      </c>
      <c r="AB33" s="17">
        <f t="shared" si="105"/>
        <v>0.76641619297449015</v>
      </c>
      <c r="AC33" s="17">
        <f t="shared" si="106"/>
        <v>0.81350285132168398</v>
      </c>
      <c r="AD33" s="17">
        <f t="shared" si="107"/>
        <v>-0.81449063974969738</v>
      </c>
      <c r="AE33" s="17">
        <f t="shared" si="108"/>
        <v>-0.70020845705979706</v>
      </c>
      <c r="AF33" s="17">
        <f t="shared" si="109"/>
        <v>-1.1653799126428237</v>
      </c>
      <c r="AG33" s="17">
        <f t="shared" si="110"/>
        <v>1.0079178295385525</v>
      </c>
      <c r="AH33" s="17">
        <f t="shared" si="111"/>
        <v>0.92686043731205447</v>
      </c>
      <c r="AI33" s="17">
        <f t="shared" si="112"/>
        <v>-1.2532793929828909</v>
      </c>
      <c r="AJ33" s="17">
        <f t="shared" si="113"/>
        <v>-0.94358191249335965</v>
      </c>
      <c r="AK33" s="17">
        <f t="shared" si="114"/>
        <v>1.2964109801739379</v>
      </c>
      <c r="AL33">
        <f t="shared" si="115"/>
        <v>1.4138800783011596</v>
      </c>
      <c r="AM33">
        <f t="shared" si="116"/>
        <v>-1.2406087883627512</v>
      </c>
      <c r="AN33">
        <f t="shared" si="117"/>
        <v>1.4460998604899891</v>
      </c>
      <c r="AP33">
        <f t="shared" ref="AP33:AP36" si="139">1/(1+EXP(-(($C33*$AF$36)+($D33*$AG$36)+$AB$36)))</f>
        <v>0.8224458428850745</v>
      </c>
      <c r="AQ33">
        <f t="shared" ref="AQ33:AQ36" si="140">1/(1+EXP(-(($C33*$AH$36)+($D33*$AI$36)+$AC$36)))</f>
        <v>0.32590186497607271</v>
      </c>
      <c r="AR33">
        <f t="shared" ref="AR33:AR36" si="141">1/(1+EXP(-(($C33*$AJ$36)+($D33*$AK$36)+$AD$36)))</f>
        <v>0.68748357246334801</v>
      </c>
      <c r="AS33">
        <f t="shared" ref="AS33:AS36" si="142">1/(1+EXP(-(SUMPRODUCT(AP33:AR33,$AL$36:$AN$36)+$AE$36)))</f>
        <v>0.72039786424386187</v>
      </c>
      <c r="AT33">
        <f t="shared" ref="AT33:AT36" si="143">(E33-AS33)^2</f>
        <v>7.8177354319393891E-2</v>
      </c>
    </row>
    <row r="34" spans="1:47" x14ac:dyDescent="0.25">
      <c r="A34" s="21"/>
      <c r="B34" s="1">
        <v>3</v>
      </c>
      <c r="C34" s="1">
        <v>1</v>
      </c>
      <c r="D34" s="1">
        <v>3</v>
      </c>
      <c r="E34" s="1">
        <v>1</v>
      </c>
      <c r="F34" s="1">
        <f t="shared" si="118"/>
        <v>0.7350918906249998</v>
      </c>
      <c r="G34" s="14">
        <f t="shared" si="85"/>
        <v>0.76641619297449015</v>
      </c>
      <c r="H34" s="14">
        <f t="shared" si="86"/>
        <v>0.81350285132168398</v>
      </c>
      <c r="I34" s="14">
        <f t="shared" si="87"/>
        <v>-0.81449063974969738</v>
      </c>
      <c r="J34" s="14">
        <f t="shared" si="88"/>
        <v>-0.70020845705979706</v>
      </c>
      <c r="K34" s="14">
        <f t="shared" si="89"/>
        <v>-1.1653799126428237</v>
      </c>
      <c r="L34" s="14">
        <f t="shared" si="90"/>
        <v>1.0079178295385525</v>
      </c>
      <c r="M34" s="14">
        <f t="shared" si="91"/>
        <v>0.92686043731205447</v>
      </c>
      <c r="N34" s="14">
        <f t="shared" si="92"/>
        <v>-1.2532793929828909</v>
      </c>
      <c r="O34" s="14">
        <f t="shared" si="93"/>
        <v>-0.94358191249335965</v>
      </c>
      <c r="P34" s="14">
        <f t="shared" si="94"/>
        <v>1.2964109801739379</v>
      </c>
      <c r="Q34" s="17">
        <f t="shared" si="95"/>
        <v>2.6247897689473239</v>
      </c>
      <c r="R34" s="17">
        <f t="shared" si="96"/>
        <v>-2.0194748903149344</v>
      </c>
      <c r="S34" s="17">
        <f t="shared" si="97"/>
        <v>2.1311603882787566</v>
      </c>
      <c r="T34" s="17">
        <f t="shared" si="98"/>
        <v>0.93244006643534239</v>
      </c>
      <c r="U34" s="17">
        <f t="shared" si="99"/>
        <v>0.11717329925489507</v>
      </c>
      <c r="V34" s="17">
        <f t="shared" si="100"/>
        <v>0.89389511756535012</v>
      </c>
      <c r="W34" s="17">
        <f t="shared" si="101"/>
        <v>1.4138800783011596</v>
      </c>
      <c r="X34" s="17">
        <f t="shared" si="102"/>
        <v>-1.2406087883627512</v>
      </c>
      <c r="Y34" s="17">
        <f t="shared" si="103"/>
        <v>1.4460998604899891</v>
      </c>
      <c r="Z34" s="17">
        <f t="shared" si="104"/>
        <v>1.765445357069797</v>
      </c>
      <c r="AA34" s="17">
        <f t="shared" si="32"/>
        <v>0.85389034183246293</v>
      </c>
      <c r="AB34" s="17">
        <f t="shared" si="105"/>
        <v>0.76760969812700719</v>
      </c>
      <c r="AC34" s="17">
        <f t="shared" si="106"/>
        <v>0.81178319938103161</v>
      </c>
      <c r="AD34" s="17">
        <f t="shared" si="107"/>
        <v>-0.81265274007711263</v>
      </c>
      <c r="AE34" s="17">
        <f t="shared" si="108"/>
        <v>-0.68680855628374382</v>
      </c>
      <c r="AF34" s="17">
        <f t="shared" si="109"/>
        <v>-1.1641864074903066</v>
      </c>
      <c r="AG34" s="17">
        <f t="shared" si="110"/>
        <v>1.0114983449961037</v>
      </c>
      <c r="AH34" s="17">
        <f t="shared" si="111"/>
        <v>0.9251407853714021</v>
      </c>
      <c r="AI34" s="17">
        <f t="shared" si="112"/>
        <v>-1.2584383488048481</v>
      </c>
      <c r="AJ34" s="17">
        <f t="shared" si="113"/>
        <v>-0.94174401282077491</v>
      </c>
      <c r="AK34" s="17">
        <f t="shared" si="114"/>
        <v>1.3019246791916921</v>
      </c>
      <c r="AL34">
        <f t="shared" si="115"/>
        <v>1.4263746826710098</v>
      </c>
      <c r="AM34">
        <f t="shared" si="116"/>
        <v>-1.2390386777791329</v>
      </c>
      <c r="AN34">
        <f t="shared" si="117"/>
        <v>1.4580779663695633</v>
      </c>
      <c r="AP34">
        <f t="shared" si="139"/>
        <v>0.92631853602448722</v>
      </c>
      <c r="AQ34">
        <f t="shared" si="140"/>
        <v>0.12161988545103422</v>
      </c>
      <c r="AR34">
        <f t="shared" si="141"/>
        <v>0.8890534419252264</v>
      </c>
      <c r="AS34">
        <f t="shared" si="142"/>
        <v>0.83880722702774857</v>
      </c>
      <c r="AT34">
        <f t="shared" si="143"/>
        <v>2.5983110058483791E-2</v>
      </c>
    </row>
    <row r="35" spans="1:47" x14ac:dyDescent="0.25">
      <c r="A35" s="21"/>
      <c r="B35" s="1">
        <v>4</v>
      </c>
      <c r="C35" s="1">
        <v>1</v>
      </c>
      <c r="D35" s="1">
        <v>0</v>
      </c>
      <c r="E35" s="1">
        <v>0</v>
      </c>
      <c r="F35" s="1">
        <f t="shared" si="118"/>
        <v>0.7350918906249998</v>
      </c>
      <c r="G35" s="14">
        <f t="shared" si="85"/>
        <v>0.76760969812700719</v>
      </c>
      <c r="H35" s="14">
        <f t="shared" si="86"/>
        <v>0.81178319938103161</v>
      </c>
      <c r="I35" s="14">
        <f t="shared" si="87"/>
        <v>-0.81265274007711263</v>
      </c>
      <c r="J35" s="14">
        <f t="shared" si="88"/>
        <v>-0.68680855628374382</v>
      </c>
      <c r="K35" s="14">
        <f t="shared" si="89"/>
        <v>-1.1641864074903066</v>
      </c>
      <c r="L35" s="14">
        <f t="shared" si="90"/>
        <v>1.0114983449961037</v>
      </c>
      <c r="M35" s="14">
        <f t="shared" si="91"/>
        <v>0.9251407853714021</v>
      </c>
      <c r="N35" s="14">
        <f t="shared" si="92"/>
        <v>-1.2584383488048481</v>
      </c>
      <c r="O35" s="14">
        <f t="shared" si="93"/>
        <v>-0.94174401282077491</v>
      </c>
      <c r="P35" s="14">
        <f t="shared" si="94"/>
        <v>1.3019246791916921</v>
      </c>
      <c r="Q35" s="17">
        <f t="shared" si="95"/>
        <v>-0.39657670936329936</v>
      </c>
      <c r="R35" s="17">
        <f t="shared" si="96"/>
        <v>1.7369239847524338</v>
      </c>
      <c r="S35" s="17">
        <f t="shared" si="97"/>
        <v>-1.7543967528978874</v>
      </c>
      <c r="T35" s="17">
        <f t="shared" si="98"/>
        <v>0.40213509940355457</v>
      </c>
      <c r="U35" s="17">
        <f t="shared" si="99"/>
        <v>0.85029593276006632</v>
      </c>
      <c r="V35" s="17">
        <f t="shared" si="100"/>
        <v>0.14749349671215942</v>
      </c>
      <c r="W35" s="17">
        <f t="shared" si="101"/>
        <v>1.4263746826710098</v>
      </c>
      <c r="X35" s="17">
        <f t="shared" si="102"/>
        <v>-1.2390386777791329</v>
      </c>
      <c r="Y35" s="17">
        <f t="shared" si="103"/>
        <v>1.4580779663695633</v>
      </c>
      <c r="Z35" s="17">
        <f t="shared" si="104"/>
        <v>-0.95170576199032952</v>
      </c>
      <c r="AA35" s="17">
        <f t="shared" si="32"/>
        <v>0.27854190888128671</v>
      </c>
      <c r="AB35" s="17">
        <f t="shared" si="105"/>
        <v>0.75349919511770613</v>
      </c>
      <c r="AC35" s="17">
        <f t="shared" si="106"/>
        <v>0.81827286619186756</v>
      </c>
      <c r="AD35" s="17">
        <f t="shared" si="107"/>
        <v>-0.82019645303401367</v>
      </c>
      <c r="AE35" s="17">
        <f t="shared" si="108"/>
        <v>-0.72795514496195513</v>
      </c>
      <c r="AF35" s="17">
        <f t="shared" si="109"/>
        <v>-1.1782969104996075</v>
      </c>
      <c r="AG35" s="17">
        <f t="shared" si="110"/>
        <v>1.0114983449961037</v>
      </c>
      <c r="AH35" s="17">
        <f t="shared" si="111"/>
        <v>0.93163045218223806</v>
      </c>
      <c r="AI35" s="17">
        <f t="shared" si="112"/>
        <v>-1.2584383488048481</v>
      </c>
      <c r="AJ35" s="17">
        <f t="shared" si="113"/>
        <v>-0.94928772577767595</v>
      </c>
      <c r="AK35" s="17">
        <f t="shared" si="114"/>
        <v>1.3019246791916921</v>
      </c>
      <c r="AL35">
        <f t="shared" si="115"/>
        <v>1.40982819514278</v>
      </c>
      <c r="AM35">
        <f t="shared" si="116"/>
        <v>-1.2740254547791674</v>
      </c>
      <c r="AN35">
        <f t="shared" si="117"/>
        <v>1.4520091121276371</v>
      </c>
      <c r="AP35">
        <f t="shared" si="139"/>
        <v>0.38605798141639774</v>
      </c>
      <c r="AQ35">
        <f t="shared" si="140"/>
        <v>0.85495684934565386</v>
      </c>
      <c r="AR35">
        <f t="shared" si="141"/>
        <v>0.14220752718368662</v>
      </c>
      <c r="AS35">
        <f t="shared" si="142"/>
        <v>0.24209969353603997</v>
      </c>
      <c r="AT35">
        <f t="shared" si="143"/>
        <v>5.8612261610244472E-2</v>
      </c>
      <c r="AU35" t="s">
        <v>55</v>
      </c>
    </row>
    <row r="36" spans="1:47" ht="15.75" thickBot="1" x14ac:dyDescent="0.3">
      <c r="A36" s="22"/>
      <c r="B36" s="5">
        <v>5</v>
      </c>
      <c r="C36" s="5">
        <v>2</v>
      </c>
      <c r="D36" s="5">
        <v>1</v>
      </c>
      <c r="E36" s="5">
        <v>0</v>
      </c>
      <c r="F36" s="5">
        <f t="shared" si="118"/>
        <v>0.7350918906249998</v>
      </c>
      <c r="G36" s="15">
        <f t="shared" si="85"/>
        <v>0.75349919511770613</v>
      </c>
      <c r="H36" s="15">
        <f t="shared" si="86"/>
        <v>0.81827286619186756</v>
      </c>
      <c r="I36" s="15">
        <f t="shared" si="87"/>
        <v>-0.82019645303401367</v>
      </c>
      <c r="J36" s="15">
        <f t="shared" si="88"/>
        <v>-0.72795514496195513</v>
      </c>
      <c r="K36" s="15">
        <f t="shared" si="89"/>
        <v>-1.1782969104996075</v>
      </c>
      <c r="L36" s="15">
        <f t="shared" si="90"/>
        <v>1.0114983449961037</v>
      </c>
      <c r="M36" s="15">
        <f t="shared" si="91"/>
        <v>0.93163045218223806</v>
      </c>
      <c r="N36" s="15">
        <f t="shared" si="92"/>
        <v>-1.2584383488048481</v>
      </c>
      <c r="O36" s="15">
        <f t="shared" si="93"/>
        <v>-0.94928772577767595</v>
      </c>
      <c r="P36" s="15">
        <f t="shared" si="94"/>
        <v>1.3019246791916921</v>
      </c>
      <c r="Q36" s="18">
        <f t="shared" si="95"/>
        <v>-0.59159628088540517</v>
      </c>
      <c r="R36" s="18">
        <f t="shared" si="96"/>
        <v>1.4230954217514955</v>
      </c>
      <c r="S36" s="18">
        <f t="shared" si="97"/>
        <v>-1.4168472253976736</v>
      </c>
      <c r="T36" s="18">
        <f t="shared" si="98"/>
        <v>0.35626867722494476</v>
      </c>
      <c r="U36" s="18">
        <f t="shared" si="99"/>
        <v>0.80582322228109249</v>
      </c>
      <c r="V36" s="18">
        <f t="shared" si="100"/>
        <v>0.19515631503375688</v>
      </c>
      <c r="W36" s="18">
        <f t="shared" si="101"/>
        <v>1.40982819514278</v>
      </c>
      <c r="X36" s="18">
        <f t="shared" si="102"/>
        <v>-1.2740254547791674</v>
      </c>
      <c r="Y36" s="18">
        <f t="shared" si="103"/>
        <v>1.4520091121276371</v>
      </c>
      <c r="Z36" s="18">
        <f t="shared" si="104"/>
        <v>-0.96894806828402169</v>
      </c>
      <c r="AA36" s="18">
        <f t="shared" si="32"/>
        <v>0.27509022415943385</v>
      </c>
      <c r="AB36" s="18">
        <f t="shared" si="105"/>
        <v>0.74046079280958621</v>
      </c>
      <c r="AC36" s="18">
        <f t="shared" si="106"/>
        <v>0.82631166346474427</v>
      </c>
      <c r="AD36" s="18">
        <f t="shared" si="107"/>
        <v>-0.82939330919947418</v>
      </c>
      <c r="AE36" s="18">
        <f t="shared" si="108"/>
        <v>-0.76828028670914383</v>
      </c>
      <c r="AF36" s="18">
        <f t="shared" si="109"/>
        <v>-1.2043737151158473</v>
      </c>
      <c r="AG36" s="18">
        <f t="shared" si="110"/>
        <v>0.99845994268798377</v>
      </c>
      <c r="AH36" s="18">
        <f t="shared" si="111"/>
        <v>0.94770804672799136</v>
      </c>
      <c r="AI36" s="18">
        <f t="shared" si="112"/>
        <v>-1.2503995515319715</v>
      </c>
      <c r="AJ36" s="18">
        <f t="shared" si="113"/>
        <v>-0.96768143810859697</v>
      </c>
      <c r="AK36" s="18">
        <f t="shared" si="114"/>
        <v>1.2927278230262316</v>
      </c>
      <c r="AL36" s="6">
        <f t="shared" si="115"/>
        <v>1.3954616102336006</v>
      </c>
      <c r="AM36" s="6">
        <f t="shared" si="116"/>
        <v>-1.3065203904408289</v>
      </c>
      <c r="AN36" s="6">
        <f t="shared" si="117"/>
        <v>1.4441394060610417</v>
      </c>
      <c r="AP36">
        <f t="shared" si="139"/>
        <v>0.3385356478314856</v>
      </c>
      <c r="AQ36">
        <f t="shared" si="140"/>
        <v>0.81325918276938491</v>
      </c>
      <c r="AR36">
        <f t="shared" si="141"/>
        <v>0.1866345086289623</v>
      </c>
      <c r="AS36">
        <f t="shared" si="142"/>
        <v>0.25182919457217884</v>
      </c>
      <c r="AT36">
        <f t="shared" si="143"/>
        <v>6.3417943238872301E-2</v>
      </c>
      <c r="AU36">
        <f>SUM(AT32:AT36)/2</f>
        <v>0.12798436312745645</v>
      </c>
    </row>
    <row r="37" spans="1:47" x14ac:dyDescent="0.25">
      <c r="A37" s="20" t="s">
        <v>63</v>
      </c>
      <c r="B37" s="3">
        <v>1</v>
      </c>
      <c r="C37" s="3">
        <v>0</v>
      </c>
      <c r="D37" s="3">
        <v>2</v>
      </c>
      <c r="E37" s="3">
        <v>1</v>
      </c>
      <c r="F37" s="3">
        <f>F32*0.95</f>
        <v>0.69833729609374973</v>
      </c>
      <c r="G37" s="13">
        <f t="shared" si="85"/>
        <v>0.74046079280958621</v>
      </c>
      <c r="H37" s="13">
        <f t="shared" si="86"/>
        <v>0.82631166346474427</v>
      </c>
      <c r="I37" s="13">
        <f t="shared" si="87"/>
        <v>-0.82939330919947418</v>
      </c>
      <c r="J37" s="13">
        <f t="shared" si="88"/>
        <v>-0.76828028670914383</v>
      </c>
      <c r="K37" s="13">
        <f t="shared" si="89"/>
        <v>-1.2043737151158473</v>
      </c>
      <c r="L37" s="13">
        <f t="shared" si="90"/>
        <v>0.99845994268798377</v>
      </c>
      <c r="M37" s="13">
        <f t="shared" si="91"/>
        <v>0.94770804672799136</v>
      </c>
      <c r="N37" s="13">
        <f t="shared" si="92"/>
        <v>-1.2503995515319715</v>
      </c>
      <c r="O37" s="13">
        <f t="shared" si="93"/>
        <v>-0.96768143810859697</v>
      </c>
      <c r="P37" s="13">
        <f t="shared" si="94"/>
        <v>1.2927278230262316</v>
      </c>
      <c r="Q37" s="16">
        <f t="shared" si="95"/>
        <v>2.7373806781855539</v>
      </c>
      <c r="R37" s="16">
        <f t="shared" si="96"/>
        <v>-1.6744874395991987</v>
      </c>
      <c r="S37" s="16">
        <f t="shared" si="97"/>
        <v>1.7560623368529891</v>
      </c>
      <c r="T37" s="16">
        <f t="shared" si="98"/>
        <v>0.9391966889534511</v>
      </c>
      <c r="U37" s="16">
        <f t="shared" si="99"/>
        <v>0.15782680331979396</v>
      </c>
      <c r="V37" s="16">
        <f t="shared" si="100"/>
        <v>0.85271580948566217</v>
      </c>
      <c r="W37" s="16">
        <f t="shared" si="101"/>
        <v>1.3954616102336006</v>
      </c>
      <c r="X37" s="16">
        <f t="shared" si="102"/>
        <v>-1.3065203904408289</v>
      </c>
      <c r="Y37" s="16">
        <f t="shared" si="103"/>
        <v>1.4441394060610417</v>
      </c>
      <c r="Z37" s="16">
        <f t="shared" si="104"/>
        <v>1.5675692031379849</v>
      </c>
      <c r="AA37" s="16">
        <f t="shared" si="32"/>
        <v>0.82743680279990617</v>
      </c>
      <c r="AB37" s="16">
        <f t="shared" si="105"/>
        <v>0.74183198428158315</v>
      </c>
      <c r="AC37" s="16">
        <f t="shared" si="106"/>
        <v>0.8233235657495811</v>
      </c>
      <c r="AD37" s="16">
        <f t="shared" si="107"/>
        <v>-0.82627250879418523</v>
      </c>
      <c r="AE37" s="16">
        <f t="shared" si="108"/>
        <v>-0.75107363262549198</v>
      </c>
      <c r="AF37" s="16">
        <f t="shared" si="109"/>
        <v>-1.2043737151158473</v>
      </c>
      <c r="AG37" s="16">
        <f t="shared" si="110"/>
        <v>1.0012023256319775</v>
      </c>
      <c r="AH37" s="16">
        <f t="shared" si="111"/>
        <v>0.94770804672799136</v>
      </c>
      <c r="AI37" s="16">
        <f t="shared" si="112"/>
        <v>-1.2563757469622978</v>
      </c>
      <c r="AJ37" s="16">
        <f t="shared" si="113"/>
        <v>-0.96768143810859697</v>
      </c>
      <c r="AK37" s="16">
        <f t="shared" si="114"/>
        <v>1.2989694238368095</v>
      </c>
      <c r="AL37" s="4">
        <f t="shared" si="115"/>
        <v>1.4116220427769339</v>
      </c>
      <c r="AM37" s="4">
        <f t="shared" si="116"/>
        <v>-1.3038047192309767</v>
      </c>
      <c r="AN37" s="4">
        <f t="shared" si="117"/>
        <v>1.4588117920265227</v>
      </c>
      <c r="AP37">
        <f>1/(1+EXP(-(($C37*$AF$41)+($D37*$AG$41)+$AB$41)))</f>
        <v>0.93947758645432322</v>
      </c>
      <c r="AQ37">
        <f>1/(1+EXP(-(($C37*$AH$41)+($D37*$AI$41)+$AC$41)))</f>
        <v>0.15132856644860906</v>
      </c>
      <c r="AR37">
        <f>1/(1+EXP(-(($C37*$AJ$41)+($D37*$AK$41)+$AD$41)))</f>
        <v>0.85914328998132972</v>
      </c>
      <c r="AS37">
        <f>1/(1+EXP(-(SUMPRODUCT(AP37:AR37,$AL$41:$AN$41)+$AE$41)))</f>
        <v>0.83684077338178975</v>
      </c>
      <c r="AT37">
        <f>(E37-AS37)^2</f>
        <v>2.662093323065249E-2</v>
      </c>
    </row>
    <row r="38" spans="1:47" x14ac:dyDescent="0.25">
      <c r="A38" s="21"/>
      <c r="B38" s="1">
        <v>2</v>
      </c>
      <c r="C38" s="1">
        <v>1</v>
      </c>
      <c r="D38" s="1">
        <v>2</v>
      </c>
      <c r="E38" s="1">
        <v>1</v>
      </c>
      <c r="F38" s="1">
        <f t="shared" si="118"/>
        <v>0.69833729609374973</v>
      </c>
      <c r="G38" s="14">
        <f t="shared" si="85"/>
        <v>0.74183198428158315</v>
      </c>
      <c r="H38" s="14">
        <f t="shared" si="86"/>
        <v>0.8233235657495811</v>
      </c>
      <c r="I38" s="14">
        <f t="shared" si="87"/>
        <v>-0.82627250879418523</v>
      </c>
      <c r="J38" s="14">
        <f t="shared" si="88"/>
        <v>-0.75107363262549198</v>
      </c>
      <c r="K38" s="14">
        <f t="shared" si="89"/>
        <v>-1.2043737151158473</v>
      </c>
      <c r="L38" s="14">
        <f t="shared" si="90"/>
        <v>1.0012023256319775</v>
      </c>
      <c r="M38" s="14">
        <f t="shared" si="91"/>
        <v>0.94770804672799136</v>
      </c>
      <c r="N38" s="14">
        <f t="shared" si="92"/>
        <v>-1.2563757469622978</v>
      </c>
      <c r="O38" s="14">
        <f t="shared" si="93"/>
        <v>-0.96768143810859697</v>
      </c>
      <c r="P38" s="14">
        <f t="shared" si="94"/>
        <v>1.2989694238368095</v>
      </c>
      <c r="Q38" s="17">
        <f t="shared" si="95"/>
        <v>1.539862920429691</v>
      </c>
      <c r="R38" s="17">
        <f t="shared" si="96"/>
        <v>-0.74171988144702328</v>
      </c>
      <c r="S38" s="17">
        <f t="shared" si="97"/>
        <v>0.80398490077083673</v>
      </c>
      <c r="T38" s="17">
        <f t="shared" si="98"/>
        <v>0.82344479700180717</v>
      </c>
      <c r="U38" s="17">
        <f t="shared" si="99"/>
        <v>0.3226281675870204</v>
      </c>
      <c r="V38" s="17">
        <f t="shared" si="100"/>
        <v>0.69082624410537574</v>
      </c>
      <c r="W38" s="17">
        <f t="shared" si="101"/>
        <v>1.4116220427769339</v>
      </c>
      <c r="X38" s="17">
        <f t="shared" si="102"/>
        <v>-1.3038047192309767</v>
      </c>
      <c r="Y38" s="17">
        <f t="shared" si="103"/>
        <v>1.4588117920265227</v>
      </c>
      <c r="Z38" s="17">
        <f t="shared" si="104"/>
        <v>0.99846053751775232</v>
      </c>
      <c r="AA38" s="17">
        <f t="shared" si="32"/>
        <v>0.73075579429280657</v>
      </c>
      <c r="AB38" s="17">
        <f t="shared" si="105"/>
        <v>0.74942411501596196</v>
      </c>
      <c r="AC38" s="17">
        <f t="shared" si="106"/>
        <v>0.81278279908764095</v>
      </c>
      <c r="AD38" s="17">
        <f t="shared" si="107"/>
        <v>-0.81474591599316515</v>
      </c>
      <c r="AE38" s="17">
        <f t="shared" si="108"/>
        <v>-0.71407972257416485</v>
      </c>
      <c r="AF38" s="17">
        <f t="shared" si="109"/>
        <v>-1.1967815843814686</v>
      </c>
      <c r="AG38" s="17">
        <f t="shared" si="110"/>
        <v>1.0163865871007352</v>
      </c>
      <c r="AH38" s="17">
        <f t="shared" si="111"/>
        <v>0.93716728006605121</v>
      </c>
      <c r="AI38" s="17">
        <f t="shared" si="112"/>
        <v>-1.2774572802861781</v>
      </c>
      <c r="AJ38" s="17">
        <f t="shared" si="113"/>
        <v>-0.95615484530757677</v>
      </c>
      <c r="AK38" s="17">
        <f t="shared" si="114"/>
        <v>1.3220226094388496</v>
      </c>
      <c r="AL38">
        <f t="shared" si="115"/>
        <v>1.4420844855294521</v>
      </c>
      <c r="AM38">
        <f t="shared" si="116"/>
        <v>-1.291869441819238</v>
      </c>
      <c r="AN38">
        <f t="shared" si="117"/>
        <v>1.4843681559620532</v>
      </c>
      <c r="AP38">
        <f t="shared" ref="AP38:AP41" si="144">1/(1+EXP(-(($C38*$AF$41)+($D38*$AG$41)+$AB$41)))</f>
        <v>0.81917943922459424</v>
      </c>
      <c r="AQ38">
        <f t="shared" ref="AQ38:AQ41" si="145">1/(1+EXP(-(($C38*$AH$41)+($D38*$AI$41)+$AC$41)))</f>
        <v>0.316978016791992</v>
      </c>
      <c r="AR38">
        <f t="shared" ref="AR38:AR41" si="146">1/(1+EXP(-(($C38*$AJ$41)+($D38*$AK$41)+$AD$41)))</f>
        <v>0.69635378015179783</v>
      </c>
      <c r="AS38">
        <f t="shared" ref="AS38:AS41" si="147">1/(1+EXP(-(SUMPRODUCT(AP38:AR38,$AL$41:$AN$41)+$AE$41)))</f>
        <v>0.73071641929390896</v>
      </c>
      <c r="AT38">
        <f t="shared" ref="AT38:AT41" si="148">(E38-AS38)^2</f>
        <v>7.2513646837893853E-2</v>
      </c>
    </row>
    <row r="39" spans="1:47" x14ac:dyDescent="0.25">
      <c r="A39" s="21"/>
      <c r="B39" s="1">
        <v>3</v>
      </c>
      <c r="C39" s="1">
        <v>1</v>
      </c>
      <c r="D39" s="1">
        <v>3</v>
      </c>
      <c r="E39" s="1">
        <v>1</v>
      </c>
      <c r="F39" s="1">
        <f t="shared" si="118"/>
        <v>0.69833729609374973</v>
      </c>
      <c r="G39" s="14">
        <f t="shared" si="85"/>
        <v>0.74942411501596196</v>
      </c>
      <c r="H39" s="14">
        <f t="shared" si="86"/>
        <v>0.81278279908764095</v>
      </c>
      <c r="I39" s="14">
        <f t="shared" si="87"/>
        <v>-0.81474591599316515</v>
      </c>
      <c r="J39" s="14">
        <f t="shared" si="88"/>
        <v>-0.71407972257416485</v>
      </c>
      <c r="K39" s="14">
        <f t="shared" si="89"/>
        <v>-1.1967815843814686</v>
      </c>
      <c r="L39" s="14">
        <f t="shared" si="90"/>
        <v>1.0163865871007352</v>
      </c>
      <c r="M39" s="14">
        <f t="shared" si="91"/>
        <v>0.93716728006605121</v>
      </c>
      <c r="N39" s="14">
        <f t="shared" si="92"/>
        <v>-1.2774572802861781</v>
      </c>
      <c r="O39" s="14">
        <f t="shared" si="93"/>
        <v>-0.95615484530757677</v>
      </c>
      <c r="P39" s="14">
        <f t="shared" si="94"/>
        <v>1.3220226094388496</v>
      </c>
      <c r="Q39" s="17">
        <f t="shared" si="95"/>
        <v>2.601802291936699</v>
      </c>
      <c r="R39" s="17">
        <f t="shared" si="96"/>
        <v>-2.0824217617048419</v>
      </c>
      <c r="S39" s="17">
        <f t="shared" si="97"/>
        <v>2.1951670670158068</v>
      </c>
      <c r="T39" s="17">
        <f t="shared" si="98"/>
        <v>0.93097748206627795</v>
      </c>
      <c r="U39" s="17">
        <f t="shared" si="99"/>
        <v>0.11081710935072497</v>
      </c>
      <c r="V39" s="17">
        <f t="shared" si="100"/>
        <v>0.89981467161051332</v>
      </c>
      <c r="W39" s="17">
        <f t="shared" si="101"/>
        <v>1.4420844855294521</v>
      </c>
      <c r="X39" s="17">
        <f t="shared" si="102"/>
        <v>-1.291869441819238</v>
      </c>
      <c r="Y39" s="17">
        <f t="shared" si="103"/>
        <v>1.4843681559620532</v>
      </c>
      <c r="Z39" s="17">
        <f t="shared" si="104"/>
        <v>1.8209634682960436</v>
      </c>
      <c r="AA39" s="17">
        <f t="shared" si="32"/>
        <v>0.86068169543496487</v>
      </c>
      <c r="AB39" s="17">
        <f t="shared" si="105"/>
        <v>0.75050516268463441</v>
      </c>
      <c r="AC39" s="17">
        <f t="shared" si="106"/>
        <v>0.81129775035483964</v>
      </c>
      <c r="AD39" s="17">
        <f t="shared" si="107"/>
        <v>-0.81318484379183209</v>
      </c>
      <c r="AE39" s="17">
        <f t="shared" si="108"/>
        <v>-0.70241366366672942</v>
      </c>
      <c r="AF39" s="17">
        <f t="shared" si="109"/>
        <v>-1.1957005367127962</v>
      </c>
      <c r="AG39" s="17">
        <f t="shared" si="110"/>
        <v>1.0196297301067527</v>
      </c>
      <c r="AH39" s="17">
        <f t="shared" si="111"/>
        <v>0.9356822313332499</v>
      </c>
      <c r="AI39" s="17">
        <f t="shared" si="112"/>
        <v>-1.2819124264845818</v>
      </c>
      <c r="AJ39" s="17">
        <f t="shared" si="113"/>
        <v>-0.95459377310624371</v>
      </c>
      <c r="AK39" s="17">
        <f t="shared" si="114"/>
        <v>1.3267058260428486</v>
      </c>
      <c r="AL39">
        <f t="shared" si="115"/>
        <v>1.4529453236767333</v>
      </c>
      <c r="AM39">
        <f t="shared" si="116"/>
        <v>-1.2905766428936007</v>
      </c>
      <c r="AN39">
        <f t="shared" si="117"/>
        <v>1.4948654469268361</v>
      </c>
      <c r="AP39">
        <f t="shared" si="144"/>
        <v>0.9254482677815451</v>
      </c>
      <c r="AQ39">
        <f t="shared" si="145"/>
        <v>0.11484895342886921</v>
      </c>
      <c r="AR39">
        <f t="shared" si="146"/>
        <v>0.89550704314813634</v>
      </c>
      <c r="AS39">
        <f t="shared" si="147"/>
        <v>0.84787978784043383</v>
      </c>
      <c r="AT39">
        <f t="shared" si="148"/>
        <v>2.3140558947471423E-2</v>
      </c>
    </row>
    <row r="40" spans="1:47" x14ac:dyDescent="0.25">
      <c r="A40" s="21"/>
      <c r="B40" s="1">
        <v>4</v>
      </c>
      <c r="C40" s="1">
        <v>1</v>
      </c>
      <c r="D40" s="1">
        <v>0</v>
      </c>
      <c r="E40" s="1">
        <v>0</v>
      </c>
      <c r="F40" s="1">
        <f t="shared" si="118"/>
        <v>0.69833729609374973</v>
      </c>
      <c r="G40" s="14">
        <f t="shared" si="85"/>
        <v>0.75050516268463441</v>
      </c>
      <c r="H40" s="14">
        <f t="shared" si="86"/>
        <v>0.81129775035483964</v>
      </c>
      <c r="I40" s="14">
        <f t="shared" si="87"/>
        <v>-0.81318484379183209</v>
      </c>
      <c r="J40" s="14">
        <f t="shared" si="88"/>
        <v>-0.70241366366672942</v>
      </c>
      <c r="K40" s="14">
        <f t="shared" si="89"/>
        <v>-1.1957005367127962</v>
      </c>
      <c r="L40" s="14">
        <f t="shared" si="90"/>
        <v>1.0196297301067527</v>
      </c>
      <c r="M40" s="14">
        <f t="shared" si="91"/>
        <v>0.9356822313332499</v>
      </c>
      <c r="N40" s="14">
        <f t="shared" si="92"/>
        <v>-1.2819124264845818</v>
      </c>
      <c r="O40" s="14">
        <f t="shared" si="93"/>
        <v>-0.95459377310624371</v>
      </c>
      <c r="P40" s="14">
        <f t="shared" si="94"/>
        <v>1.3267058260428486</v>
      </c>
      <c r="Q40" s="17">
        <f t="shared" si="95"/>
        <v>-0.44519537402816178</v>
      </c>
      <c r="R40" s="17">
        <f t="shared" si="96"/>
        <v>1.7469799816880895</v>
      </c>
      <c r="S40" s="17">
        <f t="shared" si="97"/>
        <v>-1.7677786168980758</v>
      </c>
      <c r="T40" s="17">
        <f t="shared" si="98"/>
        <v>0.39050371429449654</v>
      </c>
      <c r="U40" s="17">
        <f t="shared" si="99"/>
        <v>0.85157148438444763</v>
      </c>
      <c r="V40" s="17">
        <f t="shared" si="100"/>
        <v>0.14581879717872398</v>
      </c>
      <c r="W40" s="17">
        <f t="shared" si="101"/>
        <v>1.4529453236767333</v>
      </c>
      <c r="X40" s="17">
        <f t="shared" si="102"/>
        <v>-1.2905766428936007</v>
      </c>
      <c r="Y40" s="17">
        <f t="shared" si="103"/>
        <v>1.4948654469268361</v>
      </c>
      <c r="Z40" s="17">
        <f t="shared" si="104"/>
        <v>-1.0160719041900395</v>
      </c>
      <c r="AA40" s="17">
        <f t="shared" si="32"/>
        <v>0.26579325187103298</v>
      </c>
      <c r="AB40" s="17">
        <f t="shared" si="105"/>
        <v>0.73797902982026353</v>
      </c>
      <c r="AC40" s="17">
        <f t="shared" si="106"/>
        <v>0.81720647518670886</v>
      </c>
      <c r="AD40" s="17">
        <f t="shared" si="107"/>
        <v>-0.81992914774884684</v>
      </c>
      <c r="AE40" s="17">
        <f t="shared" si="108"/>
        <v>-0.73863558725133338</v>
      </c>
      <c r="AF40" s="17">
        <f t="shared" si="109"/>
        <v>-1.2082266695771671</v>
      </c>
      <c r="AG40" s="17">
        <f t="shared" si="110"/>
        <v>1.0196297301067527</v>
      </c>
      <c r="AH40" s="17">
        <f t="shared" si="111"/>
        <v>0.94159095616511912</v>
      </c>
      <c r="AI40" s="17">
        <f t="shared" si="112"/>
        <v>-1.2819124264845818</v>
      </c>
      <c r="AJ40" s="17">
        <f t="shared" si="113"/>
        <v>-0.96133807706325847</v>
      </c>
      <c r="AK40" s="17">
        <f t="shared" si="114"/>
        <v>1.3267058260428486</v>
      </c>
      <c r="AL40">
        <f t="shared" si="115"/>
        <v>1.438800527978054</v>
      </c>
      <c r="AM40">
        <f t="shared" si="116"/>
        <v>-1.321422200127802</v>
      </c>
      <c r="AN40">
        <f t="shared" si="117"/>
        <v>1.4895836095982296</v>
      </c>
      <c r="AP40">
        <f t="shared" si="144"/>
        <v>0.37632507774380558</v>
      </c>
      <c r="AQ40">
        <f t="shared" si="145"/>
        <v>0.85584462198352529</v>
      </c>
      <c r="AR40">
        <f t="shared" si="146"/>
        <v>0.1410547411143854</v>
      </c>
      <c r="AS40">
        <f t="shared" si="147"/>
        <v>0.23425616285497383</v>
      </c>
      <c r="AT40">
        <f t="shared" si="148"/>
        <v>5.4875949835536023E-2</v>
      </c>
      <c r="AU40" t="s">
        <v>55</v>
      </c>
    </row>
    <row r="41" spans="1:47" ht="15.75" thickBot="1" x14ac:dyDescent="0.3">
      <c r="A41" s="22"/>
      <c r="B41" s="5">
        <v>5</v>
      </c>
      <c r="C41" s="5">
        <v>2</v>
      </c>
      <c r="D41" s="5">
        <v>1</v>
      </c>
      <c r="E41" s="5">
        <v>0</v>
      </c>
      <c r="F41" s="5">
        <f t="shared" si="118"/>
        <v>0.69833729609374973</v>
      </c>
      <c r="G41" s="15">
        <f t="shared" si="85"/>
        <v>0.73797902982026353</v>
      </c>
      <c r="H41" s="15">
        <f t="shared" si="86"/>
        <v>0.81720647518670886</v>
      </c>
      <c r="I41" s="15">
        <f t="shared" si="87"/>
        <v>-0.81992914774884684</v>
      </c>
      <c r="J41" s="15">
        <f t="shared" si="88"/>
        <v>-0.73863558725133338</v>
      </c>
      <c r="K41" s="15">
        <f t="shared" si="89"/>
        <v>-1.2082266695771671</v>
      </c>
      <c r="L41" s="15">
        <f t="shared" si="90"/>
        <v>1.0196297301067527</v>
      </c>
      <c r="M41" s="15">
        <f t="shared" si="91"/>
        <v>0.94159095616511912</v>
      </c>
      <c r="N41" s="15">
        <f t="shared" si="92"/>
        <v>-1.2819124264845818</v>
      </c>
      <c r="O41" s="15">
        <f t="shared" si="93"/>
        <v>-0.96133807706325847</v>
      </c>
      <c r="P41" s="15">
        <f t="shared" si="94"/>
        <v>1.3267058260428486</v>
      </c>
      <c r="Q41" s="18">
        <f t="shared" si="95"/>
        <v>-0.65884457922731787</v>
      </c>
      <c r="R41" s="18">
        <f t="shared" si="96"/>
        <v>1.4184759610323652</v>
      </c>
      <c r="S41" s="18">
        <f t="shared" si="97"/>
        <v>-1.4158994758325152</v>
      </c>
      <c r="T41" s="18">
        <f t="shared" si="98"/>
        <v>0.34099920853825388</v>
      </c>
      <c r="U41" s="18">
        <f t="shared" si="99"/>
        <v>0.80509938399258818</v>
      </c>
      <c r="V41" s="18">
        <f t="shared" si="100"/>
        <v>0.1953052213787688</v>
      </c>
      <c r="W41" s="18">
        <f t="shared" si="101"/>
        <v>1.438800527978054</v>
      </c>
      <c r="X41" s="18">
        <f t="shared" si="102"/>
        <v>-1.321422200127802</v>
      </c>
      <c r="Y41" s="18">
        <f t="shared" si="103"/>
        <v>1.4895836095982296</v>
      </c>
      <c r="Z41" s="18">
        <f t="shared" si="104"/>
        <v>-1.0209584886486516</v>
      </c>
      <c r="AA41" s="18">
        <f t="shared" si="32"/>
        <v>0.26484074061757212</v>
      </c>
      <c r="AB41" s="18">
        <f t="shared" si="105"/>
        <v>0.72633626428339282</v>
      </c>
      <c r="AC41" s="18">
        <f t="shared" si="106"/>
        <v>0.82467303521248636</v>
      </c>
      <c r="AD41" s="18">
        <f t="shared" si="107"/>
        <v>-0.82835912064683825</v>
      </c>
      <c r="AE41" s="18">
        <f t="shared" si="108"/>
        <v>-0.77464501800558017</v>
      </c>
      <c r="AF41" s="18">
        <f t="shared" si="109"/>
        <v>-1.2315122006509085</v>
      </c>
      <c r="AG41" s="18">
        <f t="shared" si="110"/>
        <v>1.007986964569882</v>
      </c>
      <c r="AH41" s="18">
        <f t="shared" si="111"/>
        <v>0.95652407621667401</v>
      </c>
      <c r="AI41" s="18">
        <f t="shared" si="112"/>
        <v>-1.2744458664588043</v>
      </c>
      <c r="AJ41" s="18">
        <f t="shared" si="113"/>
        <v>-0.97819802285924118</v>
      </c>
      <c r="AK41" s="18">
        <f t="shared" si="114"/>
        <v>1.3182758531448573</v>
      </c>
      <c r="AL41" s="6">
        <f t="shared" si="115"/>
        <v>1.4265213405909429</v>
      </c>
      <c r="AM41" s="6">
        <f t="shared" si="116"/>
        <v>-1.3504133706459698</v>
      </c>
      <c r="AN41" s="6">
        <f t="shared" si="117"/>
        <v>1.4825507797530479</v>
      </c>
      <c r="AP41">
        <f t="shared" si="144"/>
        <v>0.32547981086941774</v>
      </c>
      <c r="AQ41">
        <f t="shared" si="145"/>
        <v>0.81203311553957058</v>
      </c>
      <c r="AR41">
        <f t="shared" si="146"/>
        <v>0.18747833091382607</v>
      </c>
      <c r="AS41">
        <f t="shared" si="147"/>
        <v>0.24435024547978071</v>
      </c>
      <c r="AT41">
        <f t="shared" si="148"/>
        <v>5.9707042466029092E-2</v>
      </c>
      <c r="AU41">
        <f>SUM(AT37:AT41)/2</f>
        <v>0.11842906565879144</v>
      </c>
    </row>
    <row r="42" spans="1:47" x14ac:dyDescent="0.25">
      <c r="A42" s="20" t="s">
        <v>64</v>
      </c>
      <c r="B42" s="3">
        <v>1</v>
      </c>
      <c r="C42" s="3">
        <v>0</v>
      </c>
      <c r="D42" s="3">
        <v>2</v>
      </c>
      <c r="E42" s="3">
        <v>1</v>
      </c>
      <c r="F42" s="3">
        <f>F37*0.95</f>
        <v>0.66342043128906225</v>
      </c>
      <c r="G42" s="13">
        <f t="shared" si="85"/>
        <v>0.72633626428339282</v>
      </c>
      <c r="H42" s="13">
        <f t="shared" si="86"/>
        <v>0.82467303521248636</v>
      </c>
      <c r="I42" s="13">
        <f t="shared" si="87"/>
        <v>-0.82835912064683825</v>
      </c>
      <c r="J42" s="13">
        <f t="shared" si="88"/>
        <v>-0.77464501800558017</v>
      </c>
      <c r="K42" s="13">
        <f t="shared" si="89"/>
        <v>-1.2315122006509085</v>
      </c>
      <c r="L42" s="13">
        <f t="shared" si="90"/>
        <v>1.007986964569882</v>
      </c>
      <c r="M42" s="13">
        <f t="shared" si="91"/>
        <v>0.95652407621667401</v>
      </c>
      <c r="N42" s="13">
        <f t="shared" si="92"/>
        <v>-1.2744458664588043</v>
      </c>
      <c r="O42" s="13">
        <f t="shared" si="93"/>
        <v>-0.97819802285924118</v>
      </c>
      <c r="P42" s="13">
        <f t="shared" si="94"/>
        <v>1.3182758531448573</v>
      </c>
      <c r="Q42" s="16">
        <f t="shared" si="95"/>
        <v>2.7423101934231568</v>
      </c>
      <c r="R42" s="16">
        <f t="shared" si="96"/>
        <v>-1.7242186977051221</v>
      </c>
      <c r="S42" s="16">
        <f t="shared" si="97"/>
        <v>1.8081925856428764</v>
      </c>
      <c r="T42" s="16">
        <f t="shared" si="98"/>
        <v>0.93947758645432322</v>
      </c>
      <c r="U42" s="16">
        <f t="shared" si="99"/>
        <v>0.15132856644860906</v>
      </c>
      <c r="V42" s="16">
        <f t="shared" si="100"/>
        <v>0.85914328998132972</v>
      </c>
      <c r="W42" s="16">
        <f t="shared" si="101"/>
        <v>1.4265213405909429</v>
      </c>
      <c r="X42" s="16">
        <f t="shared" si="102"/>
        <v>-1.3504133706459698</v>
      </c>
      <c r="Y42" s="16">
        <f t="shared" si="103"/>
        <v>1.4825507797530479</v>
      </c>
      <c r="Z42" s="16">
        <f t="shared" si="104"/>
        <v>1.6349072430669152</v>
      </c>
      <c r="AA42" s="16">
        <f t="shared" si="32"/>
        <v>0.83684077338178975</v>
      </c>
      <c r="AB42" s="16">
        <f t="shared" si="105"/>
        <v>0.72753503433826427</v>
      </c>
      <c r="AC42" s="16">
        <f t="shared" si="106"/>
        <v>0.82210983705686191</v>
      </c>
      <c r="AD42" s="16">
        <f t="shared" si="107"/>
        <v>-0.82570752271789316</v>
      </c>
      <c r="AE42" s="16">
        <f t="shared" si="108"/>
        <v>-0.7598656810549953</v>
      </c>
      <c r="AF42" s="16">
        <f t="shared" si="109"/>
        <v>-1.2315122006509085</v>
      </c>
      <c r="AG42" s="16">
        <f t="shared" si="110"/>
        <v>1.0103845046796249</v>
      </c>
      <c r="AH42" s="16">
        <f t="shared" si="111"/>
        <v>0.95652407621667401</v>
      </c>
      <c r="AI42" s="16">
        <f t="shared" si="112"/>
        <v>-1.2795722627700532</v>
      </c>
      <c r="AJ42" s="16">
        <f t="shared" si="113"/>
        <v>-0.97819802285924118</v>
      </c>
      <c r="AK42" s="16">
        <f t="shared" si="114"/>
        <v>1.3235790490027475</v>
      </c>
      <c r="AL42" s="4">
        <f t="shared" si="115"/>
        <v>1.4404061963986736</v>
      </c>
      <c r="AM42" s="4">
        <f t="shared" si="116"/>
        <v>-1.3481768347721768</v>
      </c>
      <c r="AN42" s="4">
        <f t="shared" si="117"/>
        <v>1.495248347924516</v>
      </c>
      <c r="AP42">
        <f>1/(1+EXP(-(($C42*$AF$46)+($D42*$AG$46)+$AB$46)))</f>
        <v>0.93980600841273698</v>
      </c>
      <c r="AQ42">
        <f>1/(1+EXP(-(($C42*$AH$46)+($D42*$AI$46)+$AC$46)))</f>
        <v>0.14575444201382884</v>
      </c>
      <c r="AR42">
        <f>1/(1+EXP(-(($C42*$AJ$46)+($D42*$AK$46)+$AD$46)))</f>
        <v>0.86459131149483359</v>
      </c>
      <c r="AS42">
        <f>1/(1+EXP(-(SUMPRODUCT(AP42:AR42,$AL$46:$AN$46)+$AE$46)))</f>
        <v>0.84488880221935425</v>
      </c>
      <c r="AT42">
        <f>(E42-AS42)^2</f>
        <v>2.4059483676946603E-2</v>
      </c>
    </row>
    <row r="43" spans="1:47" x14ac:dyDescent="0.25">
      <c r="A43" s="21"/>
      <c r="B43" s="1">
        <v>2</v>
      </c>
      <c r="C43" s="1">
        <v>1</v>
      </c>
      <c r="D43" s="1">
        <v>2</v>
      </c>
      <c r="E43" s="1">
        <v>1</v>
      </c>
      <c r="F43" s="1">
        <f t="shared" si="118"/>
        <v>0.66342043128906225</v>
      </c>
      <c r="G43" s="14">
        <f t="shared" si="85"/>
        <v>0.72753503433826427</v>
      </c>
      <c r="H43" s="14">
        <f t="shared" si="86"/>
        <v>0.82210983705686191</v>
      </c>
      <c r="I43" s="14">
        <f t="shared" si="87"/>
        <v>-0.82570752271789316</v>
      </c>
      <c r="J43" s="14">
        <f t="shared" si="88"/>
        <v>-0.7598656810549953</v>
      </c>
      <c r="K43" s="14">
        <f t="shared" si="89"/>
        <v>-1.2315122006509085</v>
      </c>
      <c r="L43" s="14">
        <f t="shared" si="90"/>
        <v>1.0103845046796249</v>
      </c>
      <c r="M43" s="14">
        <f t="shared" si="91"/>
        <v>0.95652407621667401</v>
      </c>
      <c r="N43" s="14">
        <f t="shared" si="92"/>
        <v>-1.2795722627700532</v>
      </c>
      <c r="O43" s="14">
        <f t="shared" si="93"/>
        <v>-0.97819802285924118</v>
      </c>
      <c r="P43" s="14">
        <f t="shared" si="94"/>
        <v>1.3235790490027475</v>
      </c>
      <c r="Q43" s="17">
        <f t="shared" si="95"/>
        <v>1.5167918430466056</v>
      </c>
      <c r="R43" s="17">
        <f t="shared" si="96"/>
        <v>-0.78051061226657048</v>
      </c>
      <c r="S43" s="17">
        <f t="shared" si="97"/>
        <v>0.84325255242836072</v>
      </c>
      <c r="T43" s="17">
        <f t="shared" si="98"/>
        <v>0.82006557727722873</v>
      </c>
      <c r="U43" s="17">
        <f t="shared" si="99"/>
        <v>0.31420984786285766</v>
      </c>
      <c r="V43" s="17">
        <f t="shared" si="100"/>
        <v>0.69914979862279103</v>
      </c>
      <c r="W43" s="17">
        <f t="shared" si="101"/>
        <v>1.4404061963986736</v>
      </c>
      <c r="X43" s="17">
        <f t="shared" si="102"/>
        <v>-1.3481768347721768</v>
      </c>
      <c r="Y43" s="17">
        <f t="shared" si="103"/>
        <v>1.495248347924516</v>
      </c>
      <c r="Z43" s="17">
        <f t="shared" si="104"/>
        <v>1.0431540011048719</v>
      </c>
      <c r="AA43" s="17">
        <f t="shared" si="32"/>
        <v>0.73945811411303852</v>
      </c>
      <c r="AB43" s="17">
        <f t="shared" si="105"/>
        <v>0.73461294936251609</v>
      </c>
      <c r="AC43" s="17">
        <f t="shared" si="106"/>
        <v>0.81243562899850374</v>
      </c>
      <c r="AD43" s="17">
        <f t="shared" si="107"/>
        <v>-0.81523403324357535</v>
      </c>
      <c r="AE43" s="17">
        <f t="shared" si="108"/>
        <v>-0.72656466182906265</v>
      </c>
      <c r="AF43" s="17">
        <f t="shared" si="109"/>
        <v>-1.2244342856266566</v>
      </c>
      <c r="AG43" s="17">
        <f t="shared" si="110"/>
        <v>1.0245403347281286</v>
      </c>
      <c r="AH43" s="17">
        <f t="shared" si="111"/>
        <v>0.94684986815831584</v>
      </c>
      <c r="AI43" s="17">
        <f t="shared" si="112"/>
        <v>-1.2989206788867695</v>
      </c>
      <c r="AJ43" s="17">
        <f t="shared" si="113"/>
        <v>-0.96772453338492337</v>
      </c>
      <c r="AK43" s="17">
        <f t="shared" si="114"/>
        <v>1.3445260279513831</v>
      </c>
      <c r="AL43">
        <f t="shared" si="115"/>
        <v>1.4677152159541083</v>
      </c>
      <c r="AM43">
        <f t="shared" si="116"/>
        <v>-1.3377133265875183</v>
      </c>
      <c r="AN43">
        <f t="shared" si="117"/>
        <v>1.5185307488102604</v>
      </c>
      <c r="AP43">
        <f t="shared" ref="AP43:AP46" si="149">1/(1+EXP(-(($C43*$AF$46)+($D43*$AG$46)+$AB$46)))</f>
        <v>0.81647127975240708</v>
      </c>
      <c r="AQ43">
        <f t="shared" ref="AQ43:AQ46" si="150">1/(1+EXP(-(($C43*$AH$46)+($D43*$AI$46)+$AC$46)))</f>
        <v>0.309276093172827</v>
      </c>
      <c r="AR43">
        <f t="shared" ref="AR43:AR46" si="151">1/(1+EXP(-(($C43*$AJ$46)+($D43*$AK$46)+$AD$46)))</f>
        <v>0.70392624722818486</v>
      </c>
      <c r="AS43">
        <f t="shared" ref="AS43:AS46" si="152">1/(1+EXP(-(SUMPRODUCT(AP43:AR43,$AL$46:$AN$46)+$AE$46)))</f>
        <v>0.73975251203790149</v>
      </c>
      <c r="AT43">
        <f t="shared" ref="AT43:AT46" si="153">(E43-AS43)^2</f>
        <v>6.7728754990582604E-2</v>
      </c>
    </row>
    <row r="44" spans="1:47" x14ac:dyDescent="0.25">
      <c r="A44" s="21"/>
      <c r="B44" s="1">
        <v>3</v>
      </c>
      <c r="C44" s="1">
        <v>1</v>
      </c>
      <c r="D44" s="1">
        <v>3</v>
      </c>
      <c r="E44" s="1">
        <v>1</v>
      </c>
      <c r="F44" s="1">
        <f t="shared" si="118"/>
        <v>0.66342043128906225</v>
      </c>
      <c r="G44" s="14">
        <f t="shared" si="85"/>
        <v>0.73461294936251609</v>
      </c>
      <c r="H44" s="14">
        <f t="shared" si="86"/>
        <v>0.81243562899850374</v>
      </c>
      <c r="I44" s="14">
        <f t="shared" si="87"/>
        <v>-0.81523403324357535</v>
      </c>
      <c r="J44" s="14">
        <f t="shared" si="88"/>
        <v>-0.72656466182906265</v>
      </c>
      <c r="K44" s="14">
        <f t="shared" si="89"/>
        <v>-1.2244342856266566</v>
      </c>
      <c r="L44" s="14">
        <f t="shared" si="90"/>
        <v>1.0245403347281286</v>
      </c>
      <c r="M44" s="14">
        <f t="shared" si="91"/>
        <v>0.94684986815831584</v>
      </c>
      <c r="N44" s="14">
        <f t="shared" si="92"/>
        <v>-1.2989206788867695</v>
      </c>
      <c r="O44" s="14">
        <f t="shared" si="93"/>
        <v>-0.96772453338492337</v>
      </c>
      <c r="P44" s="14">
        <f t="shared" si="94"/>
        <v>1.3445260279513831</v>
      </c>
      <c r="Q44" s="17">
        <f t="shared" si="95"/>
        <v>2.5837996679202448</v>
      </c>
      <c r="R44" s="17">
        <f t="shared" si="96"/>
        <v>-2.1374765395034889</v>
      </c>
      <c r="S44" s="17">
        <f t="shared" si="97"/>
        <v>2.2506195172256502</v>
      </c>
      <c r="T44" s="17">
        <f t="shared" si="98"/>
        <v>0.92981164817330875</v>
      </c>
      <c r="U44" s="17">
        <f t="shared" si="99"/>
        <v>0.1055073054353776</v>
      </c>
      <c r="V44" s="17">
        <f t="shared" si="100"/>
        <v>0.90470395998863617</v>
      </c>
      <c r="W44" s="17">
        <f t="shared" si="101"/>
        <v>1.4677152159541083</v>
      </c>
      <c r="X44" s="17">
        <f t="shared" si="102"/>
        <v>-1.3377133265875183</v>
      </c>
      <c r="Y44" s="17">
        <f t="shared" si="103"/>
        <v>1.5185307488102604</v>
      </c>
      <c r="Z44" s="17">
        <f t="shared" si="104"/>
        <v>1.870816295446178</v>
      </c>
      <c r="AA44" s="17">
        <f t="shared" si="32"/>
        <v>0.86655270139931606</v>
      </c>
      <c r="AB44" s="17">
        <f t="shared" si="105"/>
        <v>0.73559357946271298</v>
      </c>
      <c r="AC44" s="17">
        <f t="shared" si="106"/>
        <v>0.81114314320119496</v>
      </c>
      <c r="AD44" s="17">
        <f t="shared" si="107"/>
        <v>-0.81389371375635189</v>
      </c>
      <c r="AE44" s="17">
        <f t="shared" si="108"/>
        <v>-0.71632693832365291</v>
      </c>
      <c r="AF44" s="17">
        <f t="shared" si="109"/>
        <v>-1.2234536555264597</v>
      </c>
      <c r="AG44" s="17">
        <f t="shared" si="110"/>
        <v>1.0274822250287192</v>
      </c>
      <c r="AH44" s="17">
        <f t="shared" si="111"/>
        <v>0.94555738236100706</v>
      </c>
      <c r="AI44" s="17">
        <f t="shared" si="112"/>
        <v>-1.302798136278696</v>
      </c>
      <c r="AJ44" s="17">
        <f t="shared" si="113"/>
        <v>-0.96638421389769991</v>
      </c>
      <c r="AK44" s="17">
        <f t="shared" si="114"/>
        <v>1.3485469864130535</v>
      </c>
      <c r="AL44">
        <f t="shared" si="115"/>
        <v>1.477234370520216</v>
      </c>
      <c r="AM44">
        <f t="shared" si="116"/>
        <v>-1.33663317196667</v>
      </c>
      <c r="AN44">
        <f t="shared" si="117"/>
        <v>1.5277928578068734</v>
      </c>
      <c r="AP44">
        <f t="shared" si="149"/>
        <v>0.92481711692921043</v>
      </c>
      <c r="AQ44">
        <f t="shared" si="150"/>
        <v>0.10915725178344558</v>
      </c>
      <c r="AR44">
        <f t="shared" si="151"/>
        <v>0.90086575455824214</v>
      </c>
      <c r="AS44">
        <f t="shared" si="152"/>
        <v>0.85559245148326557</v>
      </c>
      <c r="AT44">
        <f t="shared" si="153"/>
        <v>2.0853540068613008E-2</v>
      </c>
    </row>
    <row r="45" spans="1:47" x14ac:dyDescent="0.25">
      <c r="A45" s="21"/>
      <c r="B45" s="1">
        <v>4</v>
      </c>
      <c r="C45" s="1">
        <v>1</v>
      </c>
      <c r="D45" s="1">
        <v>0</v>
      </c>
      <c r="E45" s="1">
        <v>0</v>
      </c>
      <c r="F45" s="1">
        <f t="shared" si="118"/>
        <v>0.66342043128906225</v>
      </c>
      <c r="G45" s="14">
        <f t="shared" si="85"/>
        <v>0.73559357946271298</v>
      </c>
      <c r="H45" s="14">
        <f t="shared" si="86"/>
        <v>0.81114314320119496</v>
      </c>
      <c r="I45" s="14">
        <f t="shared" si="87"/>
        <v>-0.81389371375635189</v>
      </c>
      <c r="J45" s="14">
        <f t="shared" si="88"/>
        <v>-0.71632693832365291</v>
      </c>
      <c r="K45" s="14">
        <f t="shared" si="89"/>
        <v>-1.2234536555264597</v>
      </c>
      <c r="L45" s="14">
        <f t="shared" si="90"/>
        <v>1.0274822250287192</v>
      </c>
      <c r="M45" s="14">
        <f t="shared" si="91"/>
        <v>0.94555738236100706</v>
      </c>
      <c r="N45" s="14">
        <f t="shared" si="92"/>
        <v>-1.302798136278696</v>
      </c>
      <c r="O45" s="14">
        <f t="shared" si="93"/>
        <v>-0.96638421389769991</v>
      </c>
      <c r="P45" s="14">
        <f t="shared" si="94"/>
        <v>1.3485469864130535</v>
      </c>
      <c r="Q45" s="17">
        <f t="shared" si="95"/>
        <v>-0.48786007606374671</v>
      </c>
      <c r="R45" s="17">
        <f t="shared" si="96"/>
        <v>1.7567005255622021</v>
      </c>
      <c r="S45" s="17">
        <f t="shared" si="97"/>
        <v>-1.7802779276540517</v>
      </c>
      <c r="T45" s="17">
        <f t="shared" si="98"/>
        <v>0.38039780845719995</v>
      </c>
      <c r="U45" s="17">
        <f t="shared" si="99"/>
        <v>0.85279594255916946</v>
      </c>
      <c r="V45" s="17">
        <f t="shared" si="100"/>
        <v>0.14426881904871086</v>
      </c>
      <c r="W45" s="17">
        <f t="shared" si="101"/>
        <v>1.477234370520216</v>
      </c>
      <c r="X45" s="17">
        <f t="shared" si="102"/>
        <v>-1.33663317196667</v>
      </c>
      <c r="Y45" s="17">
        <f t="shared" si="103"/>
        <v>1.5277928578068734</v>
      </c>
      <c r="Z45" s="17">
        <f t="shared" si="104"/>
        <v>-1.0738526955964276</v>
      </c>
      <c r="AA45" s="17">
        <f t="shared" si="32"/>
        <v>0.25467109869925708</v>
      </c>
      <c r="AB45" s="17">
        <f t="shared" si="105"/>
        <v>0.72442760877718104</v>
      </c>
      <c r="AC45" s="17">
        <f t="shared" si="106"/>
        <v>0.81652427054154086</v>
      </c>
      <c r="AD45" s="17">
        <f t="shared" si="107"/>
        <v>-0.81994253064186795</v>
      </c>
      <c r="AE45" s="17">
        <f t="shared" si="108"/>
        <v>-0.74839672921753153</v>
      </c>
      <c r="AF45" s="17">
        <f t="shared" si="109"/>
        <v>-1.2346196262119917</v>
      </c>
      <c r="AG45" s="17">
        <f t="shared" si="110"/>
        <v>1.0274822250287192</v>
      </c>
      <c r="AH45" s="17">
        <f t="shared" si="111"/>
        <v>0.95093850970135296</v>
      </c>
      <c r="AI45" s="17">
        <f t="shared" si="112"/>
        <v>-1.302798136278696</v>
      </c>
      <c r="AJ45" s="17">
        <f t="shared" si="113"/>
        <v>-0.97243303078321597</v>
      </c>
      <c r="AK45" s="17">
        <f t="shared" si="114"/>
        <v>1.3485469864130535</v>
      </c>
      <c r="AL45">
        <f t="shared" si="115"/>
        <v>1.4650350923465039</v>
      </c>
      <c r="AM45">
        <f t="shared" si="116"/>
        <v>-1.3639821595196908</v>
      </c>
      <c r="AN45">
        <f t="shared" si="117"/>
        <v>1.5231661869474744</v>
      </c>
      <c r="AP45">
        <f t="shared" si="149"/>
        <v>0.36784263449550453</v>
      </c>
      <c r="AQ45">
        <f t="shared" si="150"/>
        <v>0.85671128527244111</v>
      </c>
      <c r="AR45">
        <f t="shared" si="151"/>
        <v>0.1399665753001379</v>
      </c>
      <c r="AS45">
        <f t="shared" si="152"/>
        <v>0.22720009002103936</v>
      </c>
      <c r="AT45">
        <f t="shared" si="153"/>
        <v>5.1619880905568391E-2</v>
      </c>
      <c r="AU45" t="s">
        <v>55</v>
      </c>
    </row>
    <row r="46" spans="1:47" ht="15.75" thickBot="1" x14ac:dyDescent="0.3">
      <c r="A46" s="22"/>
      <c r="B46" s="5">
        <v>5</v>
      </c>
      <c r="C46" s="5">
        <v>2</v>
      </c>
      <c r="D46" s="5">
        <v>1</v>
      </c>
      <c r="E46" s="5">
        <v>0</v>
      </c>
      <c r="F46" s="5">
        <f t="shared" si="118"/>
        <v>0.66342043128906225</v>
      </c>
      <c r="G46" s="15">
        <f t="shared" si="85"/>
        <v>0.72442760877718104</v>
      </c>
      <c r="H46" s="15">
        <f t="shared" si="86"/>
        <v>0.81652427054154086</v>
      </c>
      <c r="I46" s="15">
        <f t="shared" si="87"/>
        <v>-0.81994253064186795</v>
      </c>
      <c r="J46" s="15">
        <f t="shared" si="88"/>
        <v>-0.74839672921753153</v>
      </c>
      <c r="K46" s="15">
        <f t="shared" si="89"/>
        <v>-1.2346196262119917</v>
      </c>
      <c r="L46" s="15">
        <f t="shared" si="90"/>
        <v>1.0274822250287192</v>
      </c>
      <c r="M46" s="15">
        <f t="shared" si="91"/>
        <v>0.95093850970135296</v>
      </c>
      <c r="N46" s="15">
        <f t="shared" si="92"/>
        <v>-1.302798136278696</v>
      </c>
      <c r="O46" s="15">
        <f t="shared" si="93"/>
        <v>-0.97243303078321597</v>
      </c>
      <c r="P46" s="15">
        <f t="shared" si="94"/>
        <v>1.3485469864130535</v>
      </c>
      <c r="Q46" s="18">
        <f t="shared" si="95"/>
        <v>-0.71732941861808319</v>
      </c>
      <c r="R46" s="18">
        <f t="shared" si="96"/>
        <v>1.4156031536655509</v>
      </c>
      <c r="S46" s="18">
        <f t="shared" si="97"/>
        <v>-1.4162616057952464</v>
      </c>
      <c r="T46" s="18">
        <f t="shared" si="98"/>
        <v>0.32798133401692892</v>
      </c>
      <c r="U46" s="18">
        <f t="shared" si="99"/>
        <v>0.80464820410115157</v>
      </c>
      <c r="V46" s="18">
        <f t="shared" si="100"/>
        <v>0.1952483149180532</v>
      </c>
      <c r="W46" s="18">
        <f t="shared" si="101"/>
        <v>1.4650350923465039</v>
      </c>
      <c r="X46" s="18">
        <f t="shared" si="102"/>
        <v>-1.3639821595196908</v>
      </c>
      <c r="Y46" s="18">
        <f t="shared" si="103"/>
        <v>1.5231661869474744</v>
      </c>
      <c r="Z46" s="18">
        <f t="shared" si="104"/>
        <v>-1.0680227289899893</v>
      </c>
      <c r="AA46" s="18">
        <f t="shared" si="32"/>
        <v>0.25577928826731894</v>
      </c>
      <c r="AB46" s="18">
        <f t="shared" si="105"/>
        <v>0.71399723587359798</v>
      </c>
      <c r="AC46" s="18">
        <f t="shared" si="106"/>
        <v>0.8234498080875664</v>
      </c>
      <c r="AD46" s="18">
        <f t="shared" si="107"/>
        <v>-0.82767321289151496</v>
      </c>
      <c r="AE46" s="18">
        <f t="shared" si="108"/>
        <v>-0.78069812906233704</v>
      </c>
      <c r="AF46" s="18">
        <f t="shared" si="109"/>
        <v>-1.2554803720191579</v>
      </c>
      <c r="AG46" s="18">
        <f t="shared" si="110"/>
        <v>1.0170518521251362</v>
      </c>
      <c r="AH46" s="18">
        <f t="shared" si="111"/>
        <v>0.96478958479340393</v>
      </c>
      <c r="AI46" s="18">
        <f t="shared" si="112"/>
        <v>-1.2958725987326705</v>
      </c>
      <c r="AJ46" s="18">
        <f t="shared" si="113"/>
        <v>-0.98789439528250989</v>
      </c>
      <c r="AK46" s="18">
        <f t="shared" si="114"/>
        <v>1.3408163041634065</v>
      </c>
      <c r="AL46" s="6">
        <f t="shared" si="115"/>
        <v>1.4544408361347902</v>
      </c>
      <c r="AM46" s="6">
        <f t="shared" si="116"/>
        <v>-1.3899734228947669</v>
      </c>
      <c r="AN46" s="6">
        <f t="shared" si="117"/>
        <v>1.5168593930582819</v>
      </c>
      <c r="AP46">
        <f t="shared" si="149"/>
        <v>0.31433892652019862</v>
      </c>
      <c r="AQ46">
        <f t="shared" si="150"/>
        <v>0.81109736502067775</v>
      </c>
      <c r="AR46">
        <f t="shared" si="151"/>
        <v>0.18806300589012431</v>
      </c>
      <c r="AS46">
        <f t="shared" si="152"/>
        <v>0.23764227544015826</v>
      </c>
      <c r="AT46">
        <f t="shared" si="153"/>
        <v>5.6473851076376043E-2</v>
      </c>
      <c r="AU46">
        <f>SUM(AT42:AT46)/2</f>
        <v>0.11036775535904332</v>
      </c>
    </row>
    <row r="47" spans="1:47" x14ac:dyDescent="0.25">
      <c r="A47" s="20" t="s">
        <v>65</v>
      </c>
      <c r="B47" s="3">
        <v>1</v>
      </c>
      <c r="C47" s="3">
        <v>0</v>
      </c>
      <c r="D47" s="3">
        <v>2</v>
      </c>
      <c r="E47" s="3">
        <v>1</v>
      </c>
      <c r="F47" s="3">
        <f>F42*0.95</f>
        <v>0.63024940972460908</v>
      </c>
      <c r="G47" s="13">
        <f t="shared" si="85"/>
        <v>0.71399723587359798</v>
      </c>
      <c r="H47" s="13">
        <f t="shared" si="86"/>
        <v>0.8234498080875664</v>
      </c>
      <c r="I47" s="13">
        <f t="shared" si="87"/>
        <v>-0.82767321289151496</v>
      </c>
      <c r="J47" s="13">
        <f t="shared" si="88"/>
        <v>-0.78069812906233704</v>
      </c>
      <c r="K47" s="13">
        <f t="shared" si="89"/>
        <v>-1.2554803720191579</v>
      </c>
      <c r="L47" s="13">
        <f t="shared" si="90"/>
        <v>1.0170518521251362</v>
      </c>
      <c r="M47" s="13">
        <f t="shared" si="91"/>
        <v>0.96478958479340393</v>
      </c>
      <c r="N47" s="13">
        <f t="shared" si="92"/>
        <v>-1.2958725987326705</v>
      </c>
      <c r="O47" s="13">
        <f t="shared" si="93"/>
        <v>-0.98789439528250989</v>
      </c>
      <c r="P47" s="13">
        <f t="shared" si="94"/>
        <v>1.3408163041634065</v>
      </c>
      <c r="Q47" s="16">
        <f t="shared" si="95"/>
        <v>2.7481009401238703</v>
      </c>
      <c r="R47" s="16">
        <f t="shared" si="96"/>
        <v>-1.7682953893777746</v>
      </c>
      <c r="S47" s="16">
        <f t="shared" si="97"/>
        <v>1.853959395435298</v>
      </c>
      <c r="T47" s="16">
        <f t="shared" si="98"/>
        <v>0.93980600841273698</v>
      </c>
      <c r="U47" s="16">
        <f t="shared" si="99"/>
        <v>0.14575444201382884</v>
      </c>
      <c r="V47" s="16">
        <f t="shared" si="100"/>
        <v>0.86459131149483359</v>
      </c>
      <c r="W47" s="16">
        <f t="shared" si="101"/>
        <v>1.4544408361347902</v>
      </c>
      <c r="X47" s="16">
        <f t="shared" si="102"/>
        <v>-1.3899734228947669</v>
      </c>
      <c r="Y47" s="16">
        <f t="shared" si="103"/>
        <v>1.5168593930582819</v>
      </c>
      <c r="Z47" s="16">
        <f t="shared" si="104"/>
        <v>1.6950627589474228</v>
      </c>
      <c r="AA47" s="16">
        <f t="shared" si="32"/>
        <v>0.84488880221935425</v>
      </c>
      <c r="AB47" s="16">
        <f t="shared" si="105"/>
        <v>0.71505134536784609</v>
      </c>
      <c r="AC47" s="16">
        <f t="shared" si="106"/>
        <v>0.82123258531962928</v>
      </c>
      <c r="AD47" s="16">
        <f t="shared" si="107"/>
        <v>-0.82539811007162578</v>
      </c>
      <c r="AE47" s="16">
        <f t="shared" si="108"/>
        <v>-0.76788667850625192</v>
      </c>
      <c r="AF47" s="16">
        <f t="shared" si="109"/>
        <v>-1.2554803720191579</v>
      </c>
      <c r="AG47" s="16">
        <f t="shared" si="110"/>
        <v>1.0191600711136324</v>
      </c>
      <c r="AH47" s="16">
        <f t="shared" si="111"/>
        <v>0.96478958479340393</v>
      </c>
      <c r="AI47" s="16">
        <f t="shared" si="112"/>
        <v>-1.3003070442685447</v>
      </c>
      <c r="AJ47" s="16">
        <f t="shared" si="113"/>
        <v>-0.98789439528250989</v>
      </c>
      <c r="AK47" s="16">
        <f t="shared" si="114"/>
        <v>1.3453665098031848</v>
      </c>
      <c r="AL47" s="4">
        <f t="shared" si="115"/>
        <v>1.4664811143438818</v>
      </c>
      <c r="AM47" s="4">
        <f t="shared" si="116"/>
        <v>-1.3881060970675769</v>
      </c>
      <c r="AN47" s="4">
        <f t="shared" si="117"/>
        <v>1.5279360618967188</v>
      </c>
      <c r="AP47">
        <f>1/(1+EXP(-(($C47*$AF$51)+($D47*$AG$51)+$AB$51)))</f>
        <v>0.94016328825699091</v>
      </c>
      <c r="AQ47">
        <f>1/(1+EXP(-(($C47*$AH$51)+($D47*$AI$51)+$AC$51)))</f>
        <v>0.14093172907776344</v>
      </c>
      <c r="AR47">
        <f>1/(1+EXP(-(($C47*$AJ$51)+($D47*$AK$51)+$AD$51)))</f>
        <v>0.86925915525420938</v>
      </c>
      <c r="AS47">
        <f>1/(1+EXP(-(SUMPRODUCT(AP47:AR47,$AL$51:$AN$51)+$AE$51)))</f>
        <v>0.85183966294798963</v>
      </c>
      <c r="AT47">
        <f>(E47-AS47)^2</f>
        <v>2.1951485475365316E-2</v>
      </c>
    </row>
    <row r="48" spans="1:47" x14ac:dyDescent="0.25">
      <c r="A48" s="21"/>
      <c r="B48" s="1">
        <v>2</v>
      </c>
      <c r="C48" s="1">
        <v>1</v>
      </c>
      <c r="D48" s="1">
        <v>2</v>
      </c>
      <c r="E48" s="1">
        <v>1</v>
      </c>
      <c r="F48" s="1">
        <f t="shared" si="118"/>
        <v>0.63024940972460908</v>
      </c>
      <c r="G48" s="14">
        <f t="shared" si="85"/>
        <v>0.71505134536784609</v>
      </c>
      <c r="H48" s="14">
        <f t="shared" si="86"/>
        <v>0.82123258531962928</v>
      </c>
      <c r="I48" s="14">
        <f t="shared" si="87"/>
        <v>-0.82539811007162578</v>
      </c>
      <c r="J48" s="14">
        <f t="shared" si="88"/>
        <v>-0.76788667850625192</v>
      </c>
      <c r="K48" s="14">
        <f t="shared" si="89"/>
        <v>-1.2554803720191579</v>
      </c>
      <c r="L48" s="14">
        <f t="shared" si="90"/>
        <v>1.0191600711136324</v>
      </c>
      <c r="M48" s="14">
        <f t="shared" si="91"/>
        <v>0.96478958479340393</v>
      </c>
      <c r="N48" s="14">
        <f t="shared" si="92"/>
        <v>-1.3003070442685447</v>
      </c>
      <c r="O48" s="14">
        <f t="shared" si="93"/>
        <v>-0.98789439528250989</v>
      </c>
      <c r="P48" s="14">
        <f t="shared" si="94"/>
        <v>1.3453665098031848</v>
      </c>
      <c r="Q48" s="17">
        <f t="shared" si="95"/>
        <v>1.4978911155759529</v>
      </c>
      <c r="R48" s="17">
        <f t="shared" si="96"/>
        <v>-0.81459191842405609</v>
      </c>
      <c r="S48" s="17">
        <f t="shared" si="97"/>
        <v>0.87744051425223402</v>
      </c>
      <c r="T48" s="17">
        <f t="shared" si="98"/>
        <v>0.81725973288825726</v>
      </c>
      <c r="U48" s="17">
        <f t="shared" si="99"/>
        <v>0.30691284986589584</v>
      </c>
      <c r="V48" s="17">
        <f t="shared" si="100"/>
        <v>0.70629155213854167</v>
      </c>
      <c r="W48" s="17">
        <f t="shared" si="101"/>
        <v>1.4664811143438818</v>
      </c>
      <c r="X48" s="17">
        <f t="shared" si="102"/>
        <v>-1.3881060970675769</v>
      </c>
      <c r="Y48" s="17">
        <f t="shared" si="103"/>
        <v>1.5279360618967188</v>
      </c>
      <c r="Z48" s="17">
        <f t="shared" si="104"/>
        <v>1.0837500198463512</v>
      </c>
      <c r="AA48" s="17">
        <f t="shared" si="32"/>
        <v>0.74720298357863091</v>
      </c>
      <c r="AB48" s="17">
        <f t="shared" si="105"/>
        <v>0.7216425647068202</v>
      </c>
      <c r="AC48" s="17">
        <f t="shared" si="106"/>
        <v>0.81234629467348329</v>
      </c>
      <c r="AD48" s="17">
        <f t="shared" si="107"/>
        <v>-0.81585916025593541</v>
      </c>
      <c r="AE48" s="17">
        <f t="shared" si="108"/>
        <v>-0.73779163794985414</v>
      </c>
      <c r="AF48" s="17">
        <f t="shared" si="109"/>
        <v>-1.2488891526801837</v>
      </c>
      <c r="AG48" s="17">
        <f t="shared" si="110"/>
        <v>1.0323425097915806</v>
      </c>
      <c r="AH48" s="17">
        <f t="shared" si="111"/>
        <v>0.95590329414725794</v>
      </c>
      <c r="AI48" s="17">
        <f t="shared" si="112"/>
        <v>-1.3180796255608367</v>
      </c>
      <c r="AJ48" s="17">
        <f t="shared" si="113"/>
        <v>-0.97835544546681952</v>
      </c>
      <c r="AK48" s="17">
        <f t="shared" si="114"/>
        <v>1.3644444094345656</v>
      </c>
      <c r="AL48">
        <f t="shared" si="115"/>
        <v>1.4910765791502647</v>
      </c>
      <c r="AM48">
        <f t="shared" si="116"/>
        <v>-1.3788695424035833</v>
      </c>
      <c r="AN48">
        <f t="shared" si="117"/>
        <v>1.5491919348029692</v>
      </c>
      <c r="AP48">
        <f t="shared" ref="AP48:AP51" si="154">1/(1+EXP(-(($C48*$AF$51)+($D48*$AG$51)+$AB$51)))</f>
        <v>0.81422249434083604</v>
      </c>
      <c r="AQ48">
        <f t="shared" ref="AQ48:AQ51" si="155">1/(1+EXP(-(($C48*$AH$51)+($D48*$AI$51)+$AC$51)))</f>
        <v>0.30257749505017706</v>
      </c>
      <c r="AR48">
        <f t="shared" ref="AR48:AR51" si="156">1/(1+EXP(-(($C48*$AJ$51)+($D48*$AK$51)+$AD$51)))</f>
        <v>0.71045434477623315</v>
      </c>
      <c r="AS48">
        <f t="shared" ref="AS48:AS51" si="157">1/(1+EXP(-(SUMPRODUCT(AP48:AR48,$AL$51:$AN$51)+$AE$51)))</f>
        <v>0.74772464094522428</v>
      </c>
      <c r="AT48">
        <f t="shared" ref="AT48:AT51" si="158">(E48-AS48)^2</f>
        <v>6.3642856786216007E-2</v>
      </c>
    </row>
    <row r="49" spans="1:47" x14ac:dyDescent="0.25">
      <c r="A49" s="21"/>
      <c r="B49" s="1">
        <v>3</v>
      </c>
      <c r="C49" s="1">
        <v>1</v>
      </c>
      <c r="D49" s="1">
        <v>3</v>
      </c>
      <c r="E49" s="1">
        <v>1</v>
      </c>
      <c r="F49" s="1">
        <f t="shared" si="118"/>
        <v>0.63024940972460908</v>
      </c>
      <c r="G49" s="14">
        <f t="shared" si="85"/>
        <v>0.7216425647068202</v>
      </c>
      <c r="H49" s="14">
        <f t="shared" si="86"/>
        <v>0.81234629467348329</v>
      </c>
      <c r="I49" s="14">
        <f t="shared" si="87"/>
        <v>-0.81585916025593541</v>
      </c>
      <c r="J49" s="14">
        <f t="shared" si="88"/>
        <v>-0.73779163794985414</v>
      </c>
      <c r="K49" s="14">
        <f t="shared" si="89"/>
        <v>-1.2488891526801837</v>
      </c>
      <c r="L49" s="14">
        <f t="shared" si="90"/>
        <v>1.0323425097915806</v>
      </c>
      <c r="M49" s="14">
        <f t="shared" si="91"/>
        <v>0.95590329414725794</v>
      </c>
      <c r="N49" s="14">
        <f t="shared" si="92"/>
        <v>-1.3180796255608367</v>
      </c>
      <c r="O49" s="14">
        <f t="shared" si="93"/>
        <v>-0.97835544546681952</v>
      </c>
      <c r="P49" s="14">
        <f t="shared" si="94"/>
        <v>1.3644444094345656</v>
      </c>
      <c r="Q49" s="17">
        <f t="shared" si="95"/>
        <v>2.5697809414013784</v>
      </c>
      <c r="R49" s="17">
        <f t="shared" si="96"/>
        <v>-2.1859892878617688</v>
      </c>
      <c r="S49" s="17">
        <f t="shared" si="97"/>
        <v>2.2991186225809424</v>
      </c>
      <c r="T49" s="17">
        <f t="shared" si="98"/>
        <v>0.92889122794760004</v>
      </c>
      <c r="U49" s="17">
        <f t="shared" si="99"/>
        <v>0.10101573017696809</v>
      </c>
      <c r="V49" s="17">
        <f t="shared" si="100"/>
        <v>0.90880401737850847</v>
      </c>
      <c r="W49" s="17">
        <f t="shared" si="101"/>
        <v>1.4910765791502647</v>
      </c>
      <c r="X49" s="17">
        <f t="shared" si="102"/>
        <v>-1.3788695424035833</v>
      </c>
      <c r="Y49" s="17">
        <f t="shared" si="103"/>
        <v>1.5491919348029692</v>
      </c>
      <c r="Z49" s="17">
        <f t="shared" si="104"/>
        <v>1.9158806570155849</v>
      </c>
      <c r="AA49" s="17">
        <f t="shared" si="32"/>
        <v>0.87167836883050387</v>
      </c>
      <c r="AB49" s="17">
        <f t="shared" si="105"/>
        <v>0.72253352110069358</v>
      </c>
      <c r="AC49" s="17">
        <f t="shared" si="106"/>
        <v>0.81121354814923119</v>
      </c>
      <c r="AD49" s="17">
        <f t="shared" si="107"/>
        <v>-0.8146976591377818</v>
      </c>
      <c r="AE49" s="17">
        <f t="shared" si="108"/>
        <v>-0.72874539057621113</v>
      </c>
      <c r="AF49" s="17">
        <f t="shared" si="109"/>
        <v>-1.2479981962863105</v>
      </c>
      <c r="AG49" s="17">
        <f t="shared" si="110"/>
        <v>1.0350153789732006</v>
      </c>
      <c r="AH49" s="17">
        <f t="shared" si="111"/>
        <v>0.95477054762300584</v>
      </c>
      <c r="AI49" s="17">
        <f t="shared" si="112"/>
        <v>-1.3214778651335928</v>
      </c>
      <c r="AJ49" s="17">
        <f t="shared" si="113"/>
        <v>-0.97719394434866591</v>
      </c>
      <c r="AK49" s="17">
        <f t="shared" si="114"/>
        <v>1.3679289127890264</v>
      </c>
      <c r="AL49">
        <f t="shared" si="115"/>
        <v>1.4994795589814858</v>
      </c>
      <c r="AM49">
        <f t="shared" si="116"/>
        <v>-1.3779557291197733</v>
      </c>
      <c r="AN49">
        <f t="shared" si="117"/>
        <v>1.5574132007583357</v>
      </c>
      <c r="AP49">
        <f t="shared" si="154"/>
        <v>0.92437432652628682</v>
      </c>
      <c r="AQ49">
        <f t="shared" si="155"/>
        <v>0.10432087317988151</v>
      </c>
      <c r="AR49">
        <f t="shared" si="156"/>
        <v>0.9053746349351004</v>
      </c>
      <c r="AS49">
        <f t="shared" si="157"/>
        <v>0.86221774405266771</v>
      </c>
      <c r="AT49">
        <f t="shared" si="158"/>
        <v>1.8983950053936185E-2</v>
      </c>
    </row>
    <row r="50" spans="1:47" x14ac:dyDescent="0.25">
      <c r="A50" s="21"/>
      <c r="B50" s="1">
        <v>4</v>
      </c>
      <c r="C50" s="1">
        <v>1</v>
      </c>
      <c r="D50" s="1">
        <v>0</v>
      </c>
      <c r="E50" s="1">
        <v>0</v>
      </c>
      <c r="F50" s="1">
        <f t="shared" si="118"/>
        <v>0.63024940972460908</v>
      </c>
      <c r="G50" s="14">
        <f t="shared" si="85"/>
        <v>0.72253352110069358</v>
      </c>
      <c r="H50" s="14">
        <f t="shared" si="86"/>
        <v>0.81121354814923119</v>
      </c>
      <c r="I50" s="14">
        <f t="shared" si="87"/>
        <v>-0.8146976591377818</v>
      </c>
      <c r="J50" s="14">
        <f t="shared" si="88"/>
        <v>-0.72874539057621113</v>
      </c>
      <c r="K50" s="14">
        <f t="shared" si="89"/>
        <v>-1.2479981962863105</v>
      </c>
      <c r="L50" s="14">
        <f t="shared" si="90"/>
        <v>1.0350153789732006</v>
      </c>
      <c r="M50" s="14">
        <f t="shared" si="91"/>
        <v>0.95477054762300584</v>
      </c>
      <c r="N50" s="14">
        <f t="shared" si="92"/>
        <v>-1.3214778651335928</v>
      </c>
      <c r="O50" s="14">
        <f t="shared" si="93"/>
        <v>-0.97719394434866591</v>
      </c>
      <c r="P50" s="14">
        <f t="shared" si="94"/>
        <v>1.3679289127890264</v>
      </c>
      <c r="Q50" s="17">
        <f t="shared" si="95"/>
        <v>-0.5254646751856169</v>
      </c>
      <c r="R50" s="17">
        <f t="shared" si="96"/>
        <v>1.765984095772237</v>
      </c>
      <c r="S50" s="17">
        <f t="shared" si="97"/>
        <v>-1.7918916034864476</v>
      </c>
      <c r="T50" s="17">
        <f t="shared" si="98"/>
        <v>0.3715753002776736</v>
      </c>
      <c r="U50" s="17">
        <f t="shared" si="99"/>
        <v>0.85395754293513282</v>
      </c>
      <c r="V50" s="17">
        <f t="shared" si="100"/>
        <v>0.1428409639155544</v>
      </c>
      <c r="W50" s="17">
        <f t="shared" si="101"/>
        <v>1.4994795589814858</v>
      </c>
      <c r="X50" s="17">
        <f t="shared" si="102"/>
        <v>-1.3779557291197733</v>
      </c>
      <c r="Y50" s="17">
        <f t="shared" si="103"/>
        <v>1.5574132007583357</v>
      </c>
      <c r="Z50" s="17">
        <f t="shared" si="104"/>
        <v>-1.1258291090888135</v>
      </c>
      <c r="AA50" s="17">
        <f t="shared" si="32"/>
        <v>0.24493164516069285</v>
      </c>
      <c r="AB50" s="17">
        <f t="shared" si="105"/>
        <v>0.71253745430479298</v>
      </c>
      <c r="AC50" s="17">
        <f t="shared" si="106"/>
        <v>0.81611967972054389</v>
      </c>
      <c r="AD50" s="17">
        <f t="shared" si="107"/>
        <v>-0.8201415141186813</v>
      </c>
      <c r="AE50" s="17">
        <f t="shared" si="108"/>
        <v>-0.75729423382084504</v>
      </c>
      <c r="AF50" s="17">
        <f t="shared" si="109"/>
        <v>-1.2579942630822112</v>
      </c>
      <c r="AG50" s="17">
        <f t="shared" si="110"/>
        <v>1.0350153789732006</v>
      </c>
      <c r="AH50" s="17">
        <f t="shared" si="111"/>
        <v>0.95967667919431854</v>
      </c>
      <c r="AI50" s="17">
        <f t="shared" si="112"/>
        <v>-1.3214778651335928</v>
      </c>
      <c r="AJ50" s="17">
        <f t="shared" si="113"/>
        <v>-0.98263779932956541</v>
      </c>
      <c r="AK50" s="17">
        <f t="shared" si="114"/>
        <v>1.3679289127890264</v>
      </c>
      <c r="AL50">
        <f t="shared" si="115"/>
        <v>1.4888715139802806</v>
      </c>
      <c r="AM50">
        <f t="shared" si="116"/>
        <v>-1.402335229150601</v>
      </c>
      <c r="AN50">
        <f t="shared" si="117"/>
        <v>1.553335256470598</v>
      </c>
      <c r="AP50">
        <f t="shared" si="154"/>
        <v>0.36040867281128175</v>
      </c>
      <c r="AQ50">
        <f t="shared" si="155"/>
        <v>0.85754647816995777</v>
      </c>
      <c r="AR50">
        <f t="shared" si="156"/>
        <v>0.1389460539154172</v>
      </c>
      <c r="AS50">
        <f t="shared" si="157"/>
        <v>0.22085058987545503</v>
      </c>
      <c r="AT50">
        <f t="shared" si="158"/>
        <v>4.877498304833644E-2</v>
      </c>
      <c r="AU50" t="s">
        <v>55</v>
      </c>
    </row>
    <row r="51" spans="1:47" ht="15.75" thickBot="1" x14ac:dyDescent="0.3">
      <c r="A51" s="22"/>
      <c r="B51" s="5">
        <v>5</v>
      </c>
      <c r="C51" s="5">
        <v>2</v>
      </c>
      <c r="D51" s="5">
        <v>1</v>
      </c>
      <c r="E51" s="5">
        <v>0</v>
      </c>
      <c r="F51" s="5">
        <f t="shared" si="118"/>
        <v>0.63024940972460908</v>
      </c>
      <c r="G51" s="15">
        <f t="shared" si="85"/>
        <v>0.71253745430479298</v>
      </c>
      <c r="H51" s="15">
        <f t="shared" si="86"/>
        <v>0.81611967972054389</v>
      </c>
      <c r="I51" s="15">
        <f t="shared" si="87"/>
        <v>-0.8201415141186813</v>
      </c>
      <c r="J51" s="15">
        <f t="shared" si="88"/>
        <v>-0.75729423382084504</v>
      </c>
      <c r="K51" s="15">
        <f t="shared" si="89"/>
        <v>-1.2579942630822112</v>
      </c>
      <c r="L51" s="15">
        <f t="shared" si="90"/>
        <v>1.0350153789732006</v>
      </c>
      <c r="M51" s="15">
        <f t="shared" si="91"/>
        <v>0.95967667919431854</v>
      </c>
      <c r="N51" s="15">
        <f t="shared" si="92"/>
        <v>-1.3214778651335928</v>
      </c>
      <c r="O51" s="15">
        <f t="shared" si="93"/>
        <v>-0.98263779932956541</v>
      </c>
      <c r="P51" s="15">
        <f t="shared" si="94"/>
        <v>1.3679289127890264</v>
      </c>
      <c r="Q51" s="18">
        <f t="shared" si="95"/>
        <v>-0.76843569288642877</v>
      </c>
      <c r="R51" s="18">
        <f t="shared" si="96"/>
        <v>1.4139951729755882</v>
      </c>
      <c r="S51" s="18">
        <f t="shared" si="97"/>
        <v>-1.4174881999887856</v>
      </c>
      <c r="T51" s="18">
        <f t="shared" si="98"/>
        <v>0.31681759441126178</v>
      </c>
      <c r="U51" s="18">
        <f t="shared" si="99"/>
        <v>0.80439532264177582</v>
      </c>
      <c r="V51" s="18">
        <f t="shared" si="100"/>
        <v>0.19505565661646504</v>
      </c>
      <c r="W51" s="18">
        <f t="shared" si="101"/>
        <v>1.4888715139802806</v>
      </c>
      <c r="X51" s="18">
        <f t="shared" si="102"/>
        <v>-1.402335229150601</v>
      </c>
      <c r="Y51" s="18">
        <f t="shared" si="103"/>
        <v>1.553335256470598</v>
      </c>
      <c r="Z51" s="18">
        <f t="shared" si="104"/>
        <v>-1.110638613082308</v>
      </c>
      <c r="AA51" s="18">
        <f t="shared" si="32"/>
        <v>0.2477518505123262</v>
      </c>
      <c r="AB51" s="18">
        <f t="shared" si="105"/>
        <v>0.70315944680508702</v>
      </c>
      <c r="AC51" s="18">
        <f t="shared" si="106"/>
        <v>0.82254075861851439</v>
      </c>
      <c r="AD51" s="18">
        <f t="shared" si="107"/>
        <v>-0.82723887668377749</v>
      </c>
      <c r="AE51" s="18">
        <f t="shared" si="108"/>
        <v>-0.78639519875843278</v>
      </c>
      <c r="AF51" s="18">
        <f t="shared" si="109"/>
        <v>-1.2767502780816231</v>
      </c>
      <c r="AG51" s="18">
        <f t="shared" si="110"/>
        <v>1.0256373714734945</v>
      </c>
      <c r="AH51" s="18">
        <f t="shared" si="111"/>
        <v>0.97251883699025965</v>
      </c>
      <c r="AI51" s="18">
        <f t="shared" si="112"/>
        <v>-1.3150567862356222</v>
      </c>
      <c r="AJ51" s="18">
        <f t="shared" si="113"/>
        <v>-0.99683252445975778</v>
      </c>
      <c r="AK51" s="18">
        <f t="shared" si="114"/>
        <v>1.3608315502239301</v>
      </c>
      <c r="AL51" s="6">
        <f t="shared" si="115"/>
        <v>1.4796518162737076</v>
      </c>
      <c r="AM51" s="6">
        <f t="shared" si="116"/>
        <v>-1.4257439092307589</v>
      </c>
      <c r="AN51" s="6">
        <f t="shared" si="117"/>
        <v>1.547658948646524</v>
      </c>
      <c r="AP51">
        <f t="shared" si="154"/>
        <v>0.30476610014174255</v>
      </c>
      <c r="AQ51">
        <f t="shared" si="155"/>
        <v>0.81038621447237091</v>
      </c>
      <c r="AR51">
        <f t="shared" si="156"/>
        <v>0.18845625583785106</v>
      </c>
      <c r="AS51">
        <f t="shared" si="157"/>
        <v>0.23162028847724303</v>
      </c>
      <c r="AT51">
        <f t="shared" si="158"/>
        <v>5.3647958034281282E-2</v>
      </c>
      <c r="AU51">
        <f>SUM(AT47:AT51)/2</f>
        <v>0.10350061669906763</v>
      </c>
    </row>
  </sheetData>
  <mergeCells count="10">
    <mergeCell ref="A32:A36"/>
    <mergeCell ref="A37:A41"/>
    <mergeCell ref="A42:A46"/>
    <mergeCell ref="A47:A51"/>
    <mergeCell ref="A2:A6"/>
    <mergeCell ref="A7:A11"/>
    <mergeCell ref="A12:A16"/>
    <mergeCell ref="A17:A21"/>
    <mergeCell ref="A22:A26"/>
    <mergeCell ref="A27:A31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7223-EC53-41A3-B8E1-155A3D872DD3}">
  <dimension ref="A1:AU67"/>
  <sheetViews>
    <sheetView tabSelected="1" workbookViewId="0">
      <pane xSplit="6" ySplit="1" topLeftCell="AF37" activePane="bottomRight" state="frozen"/>
      <selection pane="topRight" activeCell="G1" sqref="G1"/>
      <selection pane="bottomLeft" activeCell="A2" sqref="A2"/>
      <selection pane="bottomRight" activeCell="AX55" sqref="AX55"/>
    </sheetView>
  </sheetViews>
  <sheetFormatPr defaultRowHeight="15" x14ac:dyDescent="0.25"/>
  <cols>
    <col min="28" max="28" width="10.5703125" bestFit="1" customWidth="1"/>
    <col min="29" max="30" width="10.28515625" bestFit="1" customWidth="1"/>
    <col min="31" max="31" width="9.28515625" bestFit="1" customWidth="1"/>
  </cols>
  <sheetData>
    <row r="1" spans="1:46" ht="15.75" thickBot="1" x14ac:dyDescent="0.3">
      <c r="A1" s="1"/>
      <c r="B1" s="1" t="s">
        <v>17</v>
      </c>
      <c r="C1" s="1" t="s">
        <v>4</v>
      </c>
      <c r="D1" s="1" t="s">
        <v>5</v>
      </c>
      <c r="E1" s="1" t="s">
        <v>0</v>
      </c>
      <c r="F1" s="7" t="s">
        <v>2</v>
      </c>
      <c r="G1" s="2" t="s">
        <v>26</v>
      </c>
      <c r="H1" s="2" t="s">
        <v>27</v>
      </c>
      <c r="I1" s="2" t="s">
        <v>28</v>
      </c>
      <c r="J1" s="2" t="s">
        <v>25</v>
      </c>
      <c r="K1" s="2" t="s">
        <v>32</v>
      </c>
      <c r="L1" s="2" t="s">
        <v>35</v>
      </c>
      <c r="M1" s="2" t="s">
        <v>33</v>
      </c>
      <c r="N1" s="2" t="s">
        <v>36</v>
      </c>
      <c r="O1" s="2" t="s">
        <v>34</v>
      </c>
      <c r="P1" s="2" t="s">
        <v>37</v>
      </c>
      <c r="Q1" s="2" t="s">
        <v>29</v>
      </c>
      <c r="R1" s="2" t="s">
        <v>30</v>
      </c>
      <c r="S1" s="2" t="s">
        <v>31</v>
      </c>
      <c r="T1" s="2" t="s">
        <v>38</v>
      </c>
      <c r="U1" s="2" t="s">
        <v>39</v>
      </c>
      <c r="V1" s="2" t="s">
        <v>40</v>
      </c>
      <c r="W1" s="2" t="s">
        <v>6</v>
      </c>
      <c r="X1" s="2" t="s">
        <v>7</v>
      </c>
      <c r="Y1" s="2" t="s">
        <v>41</v>
      </c>
      <c r="Z1" s="2" t="s">
        <v>8</v>
      </c>
      <c r="AA1" s="2" t="s">
        <v>14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P1" s="2" t="s">
        <v>38</v>
      </c>
      <c r="AQ1" s="2" t="s">
        <v>39</v>
      </c>
      <c r="AR1" s="2" t="s">
        <v>40</v>
      </c>
      <c r="AS1" s="2" t="s">
        <v>14</v>
      </c>
      <c r="AT1" s="2" t="s">
        <v>23</v>
      </c>
    </row>
    <row r="2" spans="1:46" ht="15" customHeight="1" x14ac:dyDescent="0.25">
      <c r="A2" s="20" t="s">
        <v>15</v>
      </c>
      <c r="B2" s="3">
        <v>1</v>
      </c>
      <c r="C2" s="3">
        <v>0</v>
      </c>
      <c r="D2" s="3">
        <v>1</v>
      </c>
      <c r="E2" s="3">
        <v>1</v>
      </c>
      <c r="F2" s="3">
        <v>1</v>
      </c>
      <c r="G2" s="16">
        <v>0.9</v>
      </c>
      <c r="H2" s="16">
        <v>0.9</v>
      </c>
      <c r="I2" s="16">
        <v>-0.9</v>
      </c>
      <c r="J2" s="16">
        <v>-0.9</v>
      </c>
      <c r="K2" s="16">
        <v>-0.9</v>
      </c>
      <c r="L2" s="16">
        <v>0.9</v>
      </c>
      <c r="M2" s="16">
        <v>0.9</v>
      </c>
      <c r="N2" s="16">
        <v>-0.9</v>
      </c>
      <c r="O2" s="16">
        <v>-0.9</v>
      </c>
      <c r="P2" s="16">
        <v>0.9</v>
      </c>
      <c r="Q2" s="17">
        <f>(C2*K2)+(D2*L2)+G2</f>
        <v>1.8</v>
      </c>
      <c r="R2" s="17">
        <f>SUMPRODUCT(C2:D2,M2:N2)+H2</f>
        <v>0</v>
      </c>
      <c r="S2" s="17">
        <f>SUMPRODUCT(O2:P2,C2:D2)+I2</f>
        <v>0</v>
      </c>
      <c r="T2" s="17">
        <f>1/(1+EXP(-Q2))</f>
        <v>0.85814893509951229</v>
      </c>
      <c r="U2" s="17">
        <f t="shared" ref="U2:V3" si="0">1/(1+EXP(-R2))</f>
        <v>0.5</v>
      </c>
      <c r="V2" s="17">
        <f t="shared" si="0"/>
        <v>0.5</v>
      </c>
      <c r="W2" s="17">
        <v>0.9</v>
      </c>
      <c r="X2" s="17">
        <v>-0.9</v>
      </c>
      <c r="Y2" s="17">
        <v>0.9</v>
      </c>
      <c r="Z2" s="17">
        <f>SUMPRODUCT(T2:V2,W2:Y2)+J2</f>
        <v>-0.12766595841043893</v>
      </c>
      <c r="AA2" s="17">
        <f>1/(1+EXP(-Z2))</f>
        <v>0.4681267893600945</v>
      </c>
      <c r="AB2" s="17">
        <f>$F2*$AA2*(1-$AA2)*($E2-$AA2)*W2*T2*(1-T2)+G2</f>
        <v>0.91450833268259424</v>
      </c>
      <c r="AC2" s="17">
        <f>$F2*$AA2*(1-$AA2)*($E2-$AA2)*X2*U2*(1-U2)+H2</f>
        <v>0.87020370633657851</v>
      </c>
      <c r="AD2" s="17">
        <f>$F2*$AA2*(1-$AA2)*($E2-$AA2)*Y2*V2*(1-V2)+I2</f>
        <v>-0.87020370633657851</v>
      </c>
      <c r="AE2" s="17">
        <f>$F2*$AA2*(1-$AA2)*($E2-$AA2)+J2</f>
        <v>-0.76757202816257109</v>
      </c>
      <c r="AF2" s="17">
        <f>$F2*$AA2*(1-$AA2)*($E2-$AA2)*W2*T2*(1-T2)*C2 +K2</f>
        <v>-0.9</v>
      </c>
      <c r="AG2" s="17">
        <f>$F2*$AA2*(1-$AA2)*($E2-$AA2)*W2*T2*(1-T2)*D2+L2</f>
        <v>0.91450833268259424</v>
      </c>
      <c r="AH2" s="17">
        <f>$F2*$AA2*(1-$AA2)*($E2-$AA2)*X2*U2*(1-U2)*C2+M2</f>
        <v>0.9</v>
      </c>
      <c r="AI2" s="17">
        <f>$F2*$AA2*(1-$AA2)*($E2-$AA2)*X2*U2*(1-U2)*D2+N2</f>
        <v>-0.92979629366342154</v>
      </c>
      <c r="AJ2" s="17">
        <f>$F2*$AA2*(1-$AA2)*($E2-$AA2)*Y2*V2*(1-V2)*C2+O2</f>
        <v>-0.9</v>
      </c>
      <c r="AK2" s="17">
        <f>$F2*$AA2*(1-$AA2)*($E2-$AA2)*Y2*V2*(1-V2)*D2+P2</f>
        <v>0.92979629366342154</v>
      </c>
      <c r="AL2">
        <f>$F2*$AA2*(1-$AA2)*($E2-$AA2)*T2+W2</f>
        <v>1.013642923009678</v>
      </c>
      <c r="AM2">
        <f>$F2*$AA2*(1-$AA2)*($E2-$AA2)*U2+X2</f>
        <v>-0.83378601408128561</v>
      </c>
      <c r="AN2">
        <f>$F2*$AA2*(1-$AA2)*($E2-$AA2)*V2+Y2</f>
        <v>0.96621398591871444</v>
      </c>
      <c r="AP2">
        <f>1/(1+EXP(-(($C2*$AF$23)+($D2*$AG$23)+$AB$23)))</f>
        <v>0.85800227493893666</v>
      </c>
      <c r="AQ2">
        <f>1/(1+EXP(-(($C2*$AH$23)+($D2*$AI$23)+$AC$23)))</f>
        <v>0.47035121978578848</v>
      </c>
      <c r="AR2">
        <f>1/(1+EXP(-(($C2*$AJ$23)+($D2*$AK$23)+$AD$23)))</f>
        <v>0.53679531426152183</v>
      </c>
      <c r="AS2">
        <f>1/(1+EXP(-(SUMPRODUCT(AP2:AR2,$AL$23:$AN$23)+$AE$23)))</f>
        <v>0.54923189236825587</v>
      </c>
      <c r="AT2">
        <f>(E2-AS2)^2</f>
        <v>0.20319188685790365</v>
      </c>
    </row>
    <row r="3" spans="1:46" ht="15" customHeight="1" x14ac:dyDescent="0.25">
      <c r="A3" s="21"/>
      <c r="B3" s="1">
        <v>2</v>
      </c>
      <c r="C3" s="1">
        <v>0</v>
      </c>
      <c r="D3" s="1">
        <v>2</v>
      </c>
      <c r="E3" s="1">
        <v>1</v>
      </c>
      <c r="F3" s="1">
        <v>1</v>
      </c>
      <c r="G3" s="14">
        <f>AB2</f>
        <v>0.91450833268259424</v>
      </c>
      <c r="H3" s="14">
        <f t="shared" ref="H3:P3" si="1">AC2</f>
        <v>0.87020370633657851</v>
      </c>
      <c r="I3" s="14">
        <f t="shared" si="1"/>
        <v>-0.87020370633657851</v>
      </c>
      <c r="J3" s="14">
        <f t="shared" si="1"/>
        <v>-0.76757202816257109</v>
      </c>
      <c r="K3" s="14">
        <f t="shared" si="1"/>
        <v>-0.9</v>
      </c>
      <c r="L3" s="14">
        <f t="shared" si="1"/>
        <v>0.91450833268259424</v>
      </c>
      <c r="M3" s="14">
        <f t="shared" si="1"/>
        <v>0.9</v>
      </c>
      <c r="N3" s="14">
        <f t="shared" si="1"/>
        <v>-0.92979629366342154</v>
      </c>
      <c r="O3" s="14">
        <f t="shared" si="1"/>
        <v>-0.9</v>
      </c>
      <c r="P3" s="14">
        <f t="shared" si="1"/>
        <v>0.92979629366342154</v>
      </c>
      <c r="Q3" s="17">
        <f>(C3*K3)+(D3*L3)+G3</f>
        <v>2.7435249980477829</v>
      </c>
      <c r="R3" s="17">
        <f>SUMPRODUCT(C3:D3,M3:N3)+H3</f>
        <v>-0.98938888099026456</v>
      </c>
      <c r="S3" s="17">
        <f>SUMPRODUCT(O3:P3,C3:D3)+I3</f>
        <v>0.98938888099026456</v>
      </c>
      <c r="T3" s="17">
        <f>1/(1+EXP(-Q3))</f>
        <v>0.93954662271283029</v>
      </c>
      <c r="U3" s="17">
        <f t="shared" si="0"/>
        <v>0.27103280199525609</v>
      </c>
      <c r="V3" s="17">
        <f t="shared" si="0"/>
        <v>0.72896719800474397</v>
      </c>
      <c r="W3" s="17">
        <f>AL2</f>
        <v>1.013642923009678</v>
      </c>
      <c r="X3" s="17">
        <f t="shared" ref="X3:Y3" si="2">AM2</f>
        <v>-0.83378601408128561</v>
      </c>
      <c r="Y3" s="17">
        <f t="shared" si="2"/>
        <v>0.96621398591871444</v>
      </c>
      <c r="Z3" s="17">
        <f>SUMPRODUCT(T3:V3,W3:Y3)+J3</f>
        <v>0.66314769911518678</v>
      </c>
      <c r="AA3" s="17">
        <f>1/(1+EXP(-Z3))</f>
        <v>0.65996712052385231</v>
      </c>
      <c r="AB3" s="17">
        <f>$F3*$AA3*(1-$AA3)*($E3-$AA3)*W3*T3*(1-T3)+G3</f>
        <v>0.91890160397405152</v>
      </c>
      <c r="AC3" s="17">
        <f>$F3*$AA3*(1-$AA3)*($E3-$AA3)*X3*U3*(1-U3)+H3</f>
        <v>0.85763332150926663</v>
      </c>
      <c r="AD3" s="17">
        <f>$F3*$AA3*(1-$AA3)*($E3-$AA3)*Y3*V3*(1-V3)+I3</f>
        <v>-0.85563680137126552</v>
      </c>
      <c r="AE3" s="17">
        <f>$F3*$AA3*(1-$AA3)*($E3-$AA3)+J3</f>
        <v>-0.69126507274277538</v>
      </c>
      <c r="AF3" s="17">
        <f>$F3*$AA3*(1-$AA3)*($E3-$AA3)*W3*T3*(1-T3)*C3 +K3</f>
        <v>-0.9</v>
      </c>
      <c r="AG3" s="17">
        <f>$F3*$AA3*(1-$AA3)*($E3-$AA3)*W3*T3*(1-T3)*D3+L3</f>
        <v>0.9232948752655088</v>
      </c>
      <c r="AH3" s="17">
        <f>$F3*$AA3*(1-$AA3)*($E3-$AA3)*X3*U3*(1-U3)*C3+M3</f>
        <v>0.9</v>
      </c>
      <c r="AI3" s="17">
        <f>$F3*$AA3*(1-$AA3)*($E3-$AA3)*X3*U3*(1-U3)*D3+N3</f>
        <v>-0.9549370633180454</v>
      </c>
      <c r="AJ3" s="17">
        <f>$F3*$AA3*(1-$AA3)*($E3-$AA3)*Y3*V3*(1-V3)*C3+O3</f>
        <v>-0.9</v>
      </c>
      <c r="AK3" s="17">
        <f>$F3*$AA3*(1-$AA3)*($E3-$AA3)*Y3*V3*(1-V3)*D3+P3</f>
        <v>0.95893010359404751</v>
      </c>
      <c r="AL3">
        <f>$F3*$AA3*(1-$AA3)*($E3-$AA3)*T3+W3</f>
        <v>1.0853368652638455</v>
      </c>
      <c r="AM3">
        <f>$F3*$AA3*(1-$AA3)*($E3-$AA3)*U3+X3</f>
        <v>-0.81310432614213135</v>
      </c>
      <c r="AN3">
        <f>$F3*$AA3*(1-$AA3)*($E3-$AA3)*V3+Y3</f>
        <v>1.0218392533993559</v>
      </c>
      <c r="AP3">
        <f>1/(1+EXP(-(($C3*$AF$23)+($D3*$AG$23)+$AB$23)))</f>
        <v>0.93905407193438051</v>
      </c>
      <c r="AQ3">
        <f>1/(1+EXP(-(($C3*$AH$23)+($D3*$AI$23)+$AC$23)))</f>
        <v>0.25292707737113668</v>
      </c>
      <c r="AR3">
        <f>1/(1+EXP(-(($C3*$AJ$23)+($D3*$AK$23)+$AD$23)))</f>
        <v>0.75873935374630286</v>
      </c>
      <c r="AS3">
        <f t="shared" ref="AS3:AS23" si="3">1/(1+EXP(-(SUMPRODUCT(AP3:AR3,$AL$23:$AN$23)+$AE$23)))</f>
        <v>0.67978362299024031</v>
      </c>
      <c r="AT3">
        <f>(E3-AS3)^2</f>
        <v>0.10253852810525656</v>
      </c>
    </row>
    <row r="4" spans="1:46" x14ac:dyDescent="0.25">
      <c r="A4" s="21"/>
      <c r="B4" s="1">
        <v>3</v>
      </c>
      <c r="C4" s="1">
        <v>1</v>
      </c>
      <c r="D4" s="1">
        <v>1</v>
      </c>
      <c r="E4" s="1">
        <v>1</v>
      </c>
      <c r="F4" s="1">
        <v>1</v>
      </c>
      <c r="G4" s="14">
        <f t="shared" ref="G4:G23" si="4">AB3</f>
        <v>0.91890160397405152</v>
      </c>
      <c r="H4" s="14">
        <f t="shared" ref="H4:H23" si="5">AC3</f>
        <v>0.85763332150926663</v>
      </c>
      <c r="I4" s="14">
        <f t="shared" ref="I4:I23" si="6">AD3</f>
        <v>-0.85563680137126552</v>
      </c>
      <c r="J4" s="14">
        <f t="shared" ref="J4:J23" si="7">AE3</f>
        <v>-0.69126507274277538</v>
      </c>
      <c r="K4" s="14">
        <f t="shared" ref="K4:K23" si="8">AF3</f>
        <v>-0.9</v>
      </c>
      <c r="L4" s="14">
        <f t="shared" ref="L4:L23" si="9">AG3</f>
        <v>0.9232948752655088</v>
      </c>
      <c r="M4" s="14">
        <f t="shared" ref="M4:M23" si="10">AH3</f>
        <v>0.9</v>
      </c>
      <c r="N4" s="14">
        <f t="shared" ref="N4:N23" si="11">AI3</f>
        <v>-0.9549370633180454</v>
      </c>
      <c r="O4" s="14">
        <f t="shared" ref="O4:O23" si="12">AJ3</f>
        <v>-0.9</v>
      </c>
      <c r="P4" s="14">
        <f t="shared" ref="P4:P23" si="13">AK3</f>
        <v>0.95893010359404751</v>
      </c>
      <c r="Q4" s="17">
        <f>(C4*K4)+(D4*L4)+G4</f>
        <v>0.94219647923956029</v>
      </c>
      <c r="R4" s="17">
        <f>SUMPRODUCT(C4:D4,M4:N4)+H4</f>
        <v>0.80269625819122126</v>
      </c>
      <c r="S4" s="17">
        <f>SUMPRODUCT(O4:P4,C4:D4)+I4</f>
        <v>-0.79670669777721803</v>
      </c>
      <c r="T4" s="17">
        <f t="shared" ref="T4:T23" si="14">1/(1+EXP(-Q4))</f>
        <v>0.71954312239258733</v>
      </c>
      <c r="U4" s="17">
        <f t="shared" ref="U4:U23" si="15">1/(1+EXP(-R4))</f>
        <v>0.69055094127524608</v>
      </c>
      <c r="V4" s="17">
        <f t="shared" ref="V4:V23" si="16">1/(1+EXP(-S4))</f>
        <v>0.31073042853636662</v>
      </c>
      <c r="W4" s="17">
        <f t="shared" ref="W4:W23" si="17">AL3</f>
        <v>1.0853368652638455</v>
      </c>
      <c r="X4" s="17">
        <f t="shared" ref="X4:X23" si="18">AM3</f>
        <v>-0.81310432614213135</v>
      </c>
      <c r="Y4" s="17">
        <f t="shared" ref="Y4:Y23" si="19">AN3</f>
        <v>1.0218392533993559</v>
      </c>
      <c r="Z4" s="17">
        <f t="shared" ref="Z4:Z23" si="20">SUMPRODUCT(T4:V4,W4:Y4)+J4</f>
        <v>-0.15429180453140579</v>
      </c>
      <c r="AA4" s="17">
        <f t="shared" ref="AA4:AA67" si="21">1/(1+EXP(-Z4))</f>
        <v>0.46150338931720569</v>
      </c>
      <c r="AB4" s="17">
        <f>$F4*$AA4*(1-$AA4)*($E4-$AA4)*W4*T4*(1-T4)+G4</f>
        <v>0.9482124476378595</v>
      </c>
      <c r="AC4" s="17">
        <f>$F4*$AA4*(1-$AA4)*($E4-$AA4)*X4*U4*(1-U4)+H4</f>
        <v>0.83438069571447371</v>
      </c>
      <c r="AD4" s="17">
        <f>$F4*$AA4*(1-$AA4)*($E4-$AA4)*Y4*V4*(1-V4)+I4</f>
        <v>-0.82634835629560122</v>
      </c>
      <c r="AE4" s="17">
        <f>$F4*$AA4*(1-$AA4)*($E4-$AA4)+J4</f>
        <v>-0.55743896614398858</v>
      </c>
      <c r="AF4" s="17">
        <f>$F4*$AA4*(1-$AA4)*($E4-$AA4)*W4*T4*(1-T4)*C4 +K4</f>
        <v>-0.87068915633619204</v>
      </c>
      <c r="AG4" s="17">
        <f>$F4*$AA4*(1-$AA4)*($E4-$AA4)*W4*T4*(1-T4)*D4+L4</f>
        <v>0.95260571892931689</v>
      </c>
      <c r="AH4" s="17">
        <f>$F4*$AA4*(1-$AA4)*($E4-$AA4)*X4*U4*(1-U4)*C4+M4</f>
        <v>0.8767473742052071</v>
      </c>
      <c r="AI4" s="17">
        <f>$F4*$AA4*(1-$AA4)*($E4-$AA4)*X4*U4*(1-U4)*D4+N4</f>
        <v>-0.97818968911283832</v>
      </c>
      <c r="AJ4" s="17">
        <f>$F4*$AA4*(1-$AA4)*($E4-$AA4)*Y4*V4*(1-V4)*C4+O4</f>
        <v>-0.87071155492433572</v>
      </c>
      <c r="AK4" s="17">
        <f>$F4*$AA4*(1-$AA4)*($E4-$AA4)*Y4*V4*(1-V4)*D4+P4</f>
        <v>0.98821854866971182</v>
      </c>
      <c r="AL4">
        <f>$F4*$AA4*(1-$AA4)*($E4-$AA4)*T4+W4</f>
        <v>1.1816305198635799</v>
      </c>
      <c r="AM4">
        <f>$F4*$AA4*(1-$AA4)*($E4-$AA4)*U4+X4</f>
        <v>-0.72069058226313776</v>
      </c>
      <c r="AN4">
        <f>$F4*$AA4*(1-$AA4)*($E4-$AA4)*V4+Y4</f>
        <v>1.0634230968521503</v>
      </c>
      <c r="AP4">
        <f>1/(1+EXP(-(($C4*$AF$23)+($D4*$AG$23)+$AB$23)))</f>
        <v>0.67810335418176693</v>
      </c>
      <c r="AQ4">
        <f>1/(1+EXP(-(($C4*$AH$23)+($D4*$AI$23)+$AC$23)))</f>
        <v>0.69530781876920855</v>
      </c>
      <c r="AR4">
        <f>1/(1+EXP(-(($C4*$AJ$23)+($D4*$AK$23)+$AD$23)))</f>
        <v>0.30822288446539969</v>
      </c>
      <c r="AS4">
        <f t="shared" si="3"/>
        <v>0.3813937648238252</v>
      </c>
      <c r="AT4">
        <f>(E4-AS4)^2</f>
        <v>0.3826736741988408</v>
      </c>
    </row>
    <row r="5" spans="1:46" x14ac:dyDescent="0.25">
      <c r="A5" s="21"/>
      <c r="B5" s="1">
        <v>4</v>
      </c>
      <c r="C5" s="1">
        <v>1</v>
      </c>
      <c r="D5" s="1">
        <v>2</v>
      </c>
      <c r="E5" s="1">
        <v>1</v>
      </c>
      <c r="F5" s="1">
        <v>1</v>
      </c>
      <c r="G5" s="14">
        <f t="shared" si="4"/>
        <v>0.9482124476378595</v>
      </c>
      <c r="H5" s="14">
        <f t="shared" si="5"/>
        <v>0.83438069571447371</v>
      </c>
      <c r="I5" s="14">
        <f t="shared" si="6"/>
        <v>-0.82634835629560122</v>
      </c>
      <c r="J5" s="14">
        <f t="shared" si="7"/>
        <v>-0.55743896614398858</v>
      </c>
      <c r="K5" s="14">
        <f t="shared" si="8"/>
        <v>-0.87068915633619204</v>
      </c>
      <c r="L5" s="14">
        <f t="shared" si="9"/>
        <v>0.95260571892931689</v>
      </c>
      <c r="M5" s="14">
        <f t="shared" si="10"/>
        <v>0.8767473742052071</v>
      </c>
      <c r="N5" s="14">
        <f t="shared" si="11"/>
        <v>-0.97818968911283832</v>
      </c>
      <c r="O5" s="14">
        <f t="shared" si="12"/>
        <v>-0.87071155492433572</v>
      </c>
      <c r="P5" s="14">
        <f t="shared" si="13"/>
        <v>0.98821854866971182</v>
      </c>
      <c r="Q5" s="17">
        <f>(C5*K5)+(D5*L5)+G5</f>
        <v>1.9827347291603012</v>
      </c>
      <c r="R5" s="17">
        <f>SUMPRODUCT(C5:D5,M5:N5)+H5</f>
        <v>-0.24525130830599573</v>
      </c>
      <c r="S5" s="17">
        <f>SUMPRODUCT(O5:P5,C5:D5)+I5</f>
        <v>0.27937718611948681</v>
      </c>
      <c r="T5" s="17">
        <f t="shared" si="14"/>
        <v>0.87897238404781242</v>
      </c>
      <c r="U5" s="17">
        <f t="shared" si="15"/>
        <v>0.43899265699354745</v>
      </c>
      <c r="V5" s="17">
        <f t="shared" si="16"/>
        <v>0.56939352620976891</v>
      </c>
      <c r="W5" s="17">
        <f t="shared" si="17"/>
        <v>1.1816305198635799</v>
      </c>
      <c r="X5" s="17">
        <f t="shared" si="18"/>
        <v>-0.72069058226313776</v>
      </c>
      <c r="Y5" s="17">
        <f t="shared" si="19"/>
        <v>1.0634230968521503</v>
      </c>
      <c r="Z5" s="17">
        <f t="shared" si="20"/>
        <v>0.77030998235579518</v>
      </c>
      <c r="AA5" s="17">
        <f t="shared" si="21"/>
        <v>0.68358794532982015</v>
      </c>
      <c r="AB5" s="17">
        <f>$F5*$AA5*(1-$AA5)*($E5-$AA5)*W5*T5*(1-T5)+G5</f>
        <v>0.95681528764198265</v>
      </c>
      <c r="AC5" s="17">
        <f>$F5*$AA5*(1-$AA5)*($E5-$AA5)*X5*U5*(1-U5)+H5</f>
        <v>0.82223352637410885</v>
      </c>
      <c r="AD5" s="17">
        <f>$F5*$AA5*(1-$AA5)*($E5-$AA5)*Y5*V5*(1-V5)+I5</f>
        <v>-0.80850405260290814</v>
      </c>
      <c r="AE5" s="17">
        <f>$F5*$AA5*(1-$AA5)*($E5-$AA5)+J5</f>
        <v>-0.48900047322680307</v>
      </c>
      <c r="AF5" s="17">
        <f>$F5*$AA5*(1-$AA5)*($E5-$AA5)*W5*T5*(1-T5)*C5 +K5</f>
        <v>-0.86208631633206889</v>
      </c>
      <c r="AG5" s="17">
        <f>$F5*$AA5*(1-$AA5)*($E5-$AA5)*W5*T5*(1-T5)*D5+L5</f>
        <v>0.96981139893756318</v>
      </c>
      <c r="AH5" s="17">
        <f>$F5*$AA5*(1-$AA5)*($E5-$AA5)*X5*U5*(1-U5)*C5+M5</f>
        <v>0.86460020486484224</v>
      </c>
      <c r="AI5" s="17">
        <f>$F5*$AA5*(1-$AA5)*($E5-$AA5)*X5*U5*(1-U5)*D5+N5</f>
        <v>-1.002484027793568</v>
      </c>
      <c r="AJ5" s="17">
        <f>$F5*$AA5*(1-$AA5)*($E5-$AA5)*Y5*V5*(1-V5)*C5+O5</f>
        <v>-0.85286725123164264</v>
      </c>
      <c r="AK5" s="17">
        <f>$F5*$AA5*(1-$AA5)*($E5-$AA5)*Y5*V5*(1-V5)*D5+P5</f>
        <v>1.0239071560550981</v>
      </c>
      <c r="AL5">
        <f>$F5*$AA5*(1-$AA5)*($E5-$AA5)*T5+W5</f>
        <v>1.2417860651436379</v>
      </c>
      <c r="AM5">
        <f>$F5*$AA5*(1-$AA5)*($E5-$AA5)*U5+X5</f>
        <v>-0.69064658641678844</v>
      </c>
      <c r="AN5">
        <f>$F5*$AA5*(1-$AA5)*($E5-$AA5)*V5+Y5</f>
        <v>1.1023915316627488</v>
      </c>
      <c r="AP5">
        <f>1/(1+EXP(-(($C5*$AF$23)+($D5*$AG$23)+$AB$23)))</f>
        <v>0.84305800697371447</v>
      </c>
      <c r="AQ5">
        <f>1/(1+EXP(-(($C5*$AH$23)+($D5*$AI$23)+$AC$23)))</f>
        <v>0.46523753806557477</v>
      </c>
      <c r="AR5">
        <f>1/(1+EXP(-(($C5*$AJ$23)+($D5*$AK$23)+$AD$23)))</f>
        <v>0.54733085615118426</v>
      </c>
      <c r="AS5">
        <f t="shared" si="3"/>
        <v>0.54919062488549364</v>
      </c>
      <c r="AT5">
        <f>(E5-AS5)^2</f>
        <v>0.20322909269113171</v>
      </c>
    </row>
    <row r="6" spans="1:46" x14ac:dyDescent="0.25">
      <c r="A6" s="21"/>
      <c r="B6" s="1">
        <v>5</v>
      </c>
      <c r="C6" s="1">
        <v>1</v>
      </c>
      <c r="D6" s="1">
        <v>3</v>
      </c>
      <c r="E6" s="1">
        <v>1</v>
      </c>
      <c r="F6" s="1">
        <v>1</v>
      </c>
      <c r="G6" s="14">
        <f t="shared" si="4"/>
        <v>0.95681528764198265</v>
      </c>
      <c r="H6" s="14">
        <f t="shared" si="5"/>
        <v>0.82223352637410885</v>
      </c>
      <c r="I6" s="14">
        <f t="shared" si="6"/>
        <v>-0.80850405260290814</v>
      </c>
      <c r="J6" s="14">
        <f t="shared" si="7"/>
        <v>-0.48900047322680307</v>
      </c>
      <c r="K6" s="14">
        <f t="shared" si="8"/>
        <v>-0.86208631633206889</v>
      </c>
      <c r="L6" s="14">
        <f t="shared" si="9"/>
        <v>0.96981139893756318</v>
      </c>
      <c r="M6" s="14">
        <f t="shared" si="10"/>
        <v>0.86460020486484224</v>
      </c>
      <c r="N6" s="14">
        <f t="shared" si="11"/>
        <v>-1.002484027793568</v>
      </c>
      <c r="O6" s="14">
        <f t="shared" si="12"/>
        <v>-0.85286725123164264</v>
      </c>
      <c r="P6" s="14">
        <f t="shared" si="13"/>
        <v>1.0239071560550981</v>
      </c>
      <c r="Q6" s="17">
        <f>(C6*K6)+(D6*L6)+G6</f>
        <v>3.004163168122604</v>
      </c>
      <c r="R6" s="17">
        <f>SUMPRODUCT(C6:D6,M6:N6)+H6</f>
        <v>-1.3206183521417527</v>
      </c>
      <c r="S6" s="17">
        <f>SUMPRODUCT(O6:P6,C6:D6)+I6</f>
        <v>1.4103501643307437</v>
      </c>
      <c r="T6" s="17">
        <f t="shared" si="14"/>
        <v>0.95276185088215626</v>
      </c>
      <c r="U6" s="17">
        <f t="shared" si="15"/>
        <v>0.21071543419141403</v>
      </c>
      <c r="V6" s="17">
        <f t="shared" si="16"/>
        <v>0.80382116786685842</v>
      </c>
      <c r="W6" s="17">
        <f t="shared" si="17"/>
        <v>1.2417860651436379</v>
      </c>
      <c r="X6" s="17">
        <f t="shared" si="18"/>
        <v>-0.69064658641678844</v>
      </c>
      <c r="Y6" s="17">
        <f t="shared" si="19"/>
        <v>1.1023915316627488</v>
      </c>
      <c r="Z6" s="17">
        <f t="shared" si="20"/>
        <v>1.4347216696971734</v>
      </c>
      <c r="AA6" s="17">
        <f t="shared" si="21"/>
        <v>0.80763594069378941</v>
      </c>
      <c r="AB6" s="17">
        <f>$F6*$AA6*(1-$AA6)*($E6-$AA6)*W6*T6*(1-T6)+G6</f>
        <v>0.95848556086077952</v>
      </c>
      <c r="AC6" s="17">
        <f>$F6*$AA6*(1-$AA6)*($E6-$AA6)*X6*U6*(1-U6)+H6</f>
        <v>0.81880071981908276</v>
      </c>
      <c r="AD6" s="17">
        <f>$F6*$AA6*(1-$AA6)*($E6-$AA6)*Y6*V6*(1-V6)+I6</f>
        <v>-0.80330874871900237</v>
      </c>
      <c r="AE6" s="17">
        <f>$F6*$AA6*(1-$AA6)*($E6-$AA6)+J6</f>
        <v>-0.4591147683516511</v>
      </c>
      <c r="AF6" s="17">
        <f>$F6*$AA6*(1-$AA6)*($E6-$AA6)*W6*T6*(1-T6)*C6 +K6</f>
        <v>-0.86041604311327202</v>
      </c>
      <c r="AG6" s="17">
        <f>$F6*$AA6*(1-$AA6)*($E6-$AA6)*W6*T6*(1-T6)*D6+L6</f>
        <v>0.97482221859395379</v>
      </c>
      <c r="AH6" s="17">
        <f>$F6*$AA6*(1-$AA6)*($E6-$AA6)*X6*U6*(1-U6)*C6+M6</f>
        <v>0.86116739830981615</v>
      </c>
      <c r="AI6" s="17">
        <f>$F6*$AA6*(1-$AA6)*($E6-$AA6)*X6*U6*(1-U6)*D6+N6</f>
        <v>-1.0127824474586464</v>
      </c>
      <c r="AJ6" s="17">
        <f>$F6*$AA6*(1-$AA6)*($E6-$AA6)*Y6*V6*(1-V6)*C6+O6</f>
        <v>-0.84767194734773688</v>
      </c>
      <c r="AK6" s="17">
        <f>$F6*$AA6*(1-$AA6)*($E6-$AA6)*Y6*V6*(1-V6)*D6+P6</f>
        <v>1.0394930677068153</v>
      </c>
      <c r="AL6">
        <f>$F6*$AA6*(1-$AA6)*($E6-$AA6)*T6+W6</f>
        <v>1.2702600246354054</v>
      </c>
      <c r="AM6">
        <f>$F6*$AA6*(1-$AA6)*($E6-$AA6)*U6+X6</f>
        <v>-0.68434920713790437</v>
      </c>
      <c r="AN6">
        <f>$F6*$AA6*(1-$AA6)*($E6-$AA6)*V6+Y6</f>
        <v>1.1264142938580177</v>
      </c>
      <c r="AP6">
        <f>1/(1+EXP(-(($C6*$AF$23)+($D6*$AG$23)+$AB$23)))</f>
        <v>0.93196353024698908</v>
      </c>
      <c r="AQ6">
        <f>1/(1+EXP(-(($C6*$AH$23)+($D6*$AI$23)+$AC$23)))</f>
        <v>0.24906565061904598</v>
      </c>
      <c r="AR6">
        <f>1/(1+EXP(-(($C6*$AJ$23)+($D6*$AK$23)+$AD$23)))</f>
        <v>0.7664233870248407</v>
      </c>
      <c r="AS6">
        <f t="shared" si="3"/>
        <v>0.680717753360222</v>
      </c>
      <c r="AT6">
        <f>(E6-AS6)^2</f>
        <v>0.10194115301934403</v>
      </c>
    </row>
    <row r="7" spans="1:46" x14ac:dyDescent="0.25">
      <c r="A7" s="21"/>
      <c r="B7" s="1">
        <v>6</v>
      </c>
      <c r="C7" s="1">
        <v>2</v>
      </c>
      <c r="D7" s="1">
        <v>2</v>
      </c>
      <c r="E7" s="1">
        <v>1</v>
      </c>
      <c r="F7" s="1">
        <v>1</v>
      </c>
      <c r="G7" s="14">
        <f t="shared" si="4"/>
        <v>0.95848556086077952</v>
      </c>
      <c r="H7" s="14">
        <f t="shared" si="5"/>
        <v>0.81880071981908276</v>
      </c>
      <c r="I7" s="14">
        <f t="shared" si="6"/>
        <v>-0.80330874871900237</v>
      </c>
      <c r="J7" s="14">
        <f t="shared" si="7"/>
        <v>-0.4591147683516511</v>
      </c>
      <c r="K7" s="14">
        <f t="shared" si="8"/>
        <v>-0.86041604311327202</v>
      </c>
      <c r="L7" s="14">
        <f t="shared" si="9"/>
        <v>0.97482221859395379</v>
      </c>
      <c r="M7" s="14">
        <f t="shared" si="10"/>
        <v>0.86116739830981615</v>
      </c>
      <c r="N7" s="14">
        <f t="shared" si="11"/>
        <v>-1.0127824474586464</v>
      </c>
      <c r="O7" s="14">
        <f t="shared" si="12"/>
        <v>-0.84767194734773688</v>
      </c>
      <c r="P7" s="14">
        <f t="shared" si="13"/>
        <v>1.0394930677068153</v>
      </c>
      <c r="Q7" s="17">
        <f>(C7*K7)+(D7*L7)+G7</f>
        <v>1.1872979118221432</v>
      </c>
      <c r="R7" s="17">
        <f>SUMPRODUCT(C7:D7,M7:N7)+H7</f>
        <v>0.51557062152142219</v>
      </c>
      <c r="S7" s="17">
        <f>SUMPRODUCT(O7:P7,C7:D7)+I7</f>
        <v>-0.4196665080008456</v>
      </c>
      <c r="T7" s="17">
        <f t="shared" si="14"/>
        <v>0.76625744963224862</v>
      </c>
      <c r="U7" s="17">
        <f t="shared" si="15"/>
        <v>0.626111447536568</v>
      </c>
      <c r="V7" s="17">
        <f t="shared" si="16"/>
        <v>0.39659655459498933</v>
      </c>
      <c r="W7" s="17">
        <f t="shared" si="17"/>
        <v>1.2702600246354054</v>
      </c>
      <c r="X7" s="17">
        <f t="shared" si="18"/>
        <v>-0.68434920713790437</v>
      </c>
      <c r="Y7" s="17">
        <f t="shared" si="19"/>
        <v>1.1264142938580177</v>
      </c>
      <c r="Z7" s="17">
        <f t="shared" si="20"/>
        <v>0.5324845937842938</v>
      </c>
      <c r="AA7" s="17">
        <f t="shared" si="21"/>
        <v>0.63006241735341262</v>
      </c>
      <c r="AB7" s="17">
        <f>$F7*$AA7*(1-$AA7)*($E7-$AA7)*W7*T7*(1-T7)+G7</f>
        <v>0.97810314856504033</v>
      </c>
      <c r="AC7" s="17">
        <f>$F7*$AA7*(1-$AA7)*($E7-$AA7)*X7*U7*(1-U7)+H7</f>
        <v>0.80498695477555426</v>
      </c>
      <c r="AD7" s="17">
        <f>$F7*$AA7*(1-$AA7)*($E7-$AA7)*Y7*V7*(1-V7)+I7</f>
        <v>-0.78006557868225135</v>
      </c>
      <c r="AE7" s="17">
        <f>$F7*$AA7*(1-$AA7)*($E7-$AA7)+J7</f>
        <v>-0.37288832281443857</v>
      </c>
      <c r="AF7" s="17">
        <f>$F7*$AA7*(1-$AA7)*($E7-$AA7)*W7*T7*(1-T7)*C7 +K7</f>
        <v>-0.82118086770475029</v>
      </c>
      <c r="AG7" s="17">
        <f>$F7*$AA7*(1-$AA7)*($E7-$AA7)*W7*T7*(1-T7)*D7+L7</f>
        <v>1.0140573940024755</v>
      </c>
      <c r="AH7" s="17">
        <f>$F7*$AA7*(1-$AA7)*($E7-$AA7)*X7*U7*(1-U7)*C7+M7</f>
        <v>0.83353986822275916</v>
      </c>
      <c r="AI7" s="17">
        <f>$F7*$AA7*(1-$AA7)*($E7-$AA7)*X7*U7*(1-U7)*D7+N7</f>
        <v>-1.0404099775457034</v>
      </c>
      <c r="AJ7" s="17">
        <f>$F7*$AA7*(1-$AA7)*($E7-$AA7)*Y7*V7*(1-V7)*C7+O7</f>
        <v>-0.80118560727423471</v>
      </c>
      <c r="AK7" s="17">
        <f>$F7*$AA7*(1-$AA7)*($E7-$AA7)*Y7*V7*(1-V7)*D7+P7</f>
        <v>1.0859794077803173</v>
      </c>
      <c r="AL7">
        <f>$F7*$AA7*(1-$AA7)*($E7-$AA7)*T7+W7</f>
        <v>1.3363316808836039</v>
      </c>
      <c r="AM7">
        <f>$F7*$AA7*(1-$AA7)*($E7-$AA7)*U7+X7</f>
        <v>-0.63036184250666716</v>
      </c>
      <c r="AN7">
        <f>$F7*$AA7*(1-$AA7)*($E7-$AA7)*V7+Y7</f>
        <v>1.1606114050730487</v>
      </c>
      <c r="AP7">
        <f>1/(1+EXP(-(($C7*$AF$23)+($D7*$AG$23)+$AB$23)))</f>
        <v>0.6519071713956186</v>
      </c>
      <c r="AQ7">
        <f>1/(1+EXP(-(($C7*$AH$23)+($D7*$AI$23)+$AC$23)))</f>
        <v>0.69093892046835637</v>
      </c>
      <c r="AR7">
        <f>1/(1+EXP(-(($C7*$AJ$23)+($D7*$AK$23)+$AD$23)))</f>
        <v>0.31734578472695357</v>
      </c>
      <c r="AS7">
        <f t="shared" si="3"/>
        <v>0.37783801896235097</v>
      </c>
      <c r="AT7">
        <f>(E7-AS7)^2</f>
        <v>0.387085530648692</v>
      </c>
    </row>
    <row r="8" spans="1:46" x14ac:dyDescent="0.25">
      <c r="A8" s="21"/>
      <c r="B8" s="1">
        <v>7</v>
      </c>
      <c r="C8" s="1">
        <v>2</v>
      </c>
      <c r="D8" s="1">
        <v>3</v>
      </c>
      <c r="E8" s="1">
        <v>1</v>
      </c>
      <c r="F8" s="1">
        <v>1</v>
      </c>
      <c r="G8" s="14">
        <f t="shared" si="4"/>
        <v>0.97810314856504033</v>
      </c>
      <c r="H8" s="14">
        <f t="shared" si="5"/>
        <v>0.80498695477555426</v>
      </c>
      <c r="I8" s="14">
        <f t="shared" si="6"/>
        <v>-0.78006557868225135</v>
      </c>
      <c r="J8" s="14">
        <f t="shared" si="7"/>
        <v>-0.37288832281443857</v>
      </c>
      <c r="K8" s="14">
        <f t="shared" si="8"/>
        <v>-0.82118086770475029</v>
      </c>
      <c r="L8" s="14">
        <f t="shared" si="9"/>
        <v>1.0140573940024755</v>
      </c>
      <c r="M8" s="14">
        <f t="shared" si="10"/>
        <v>0.83353986822275916</v>
      </c>
      <c r="N8" s="14">
        <f t="shared" si="11"/>
        <v>-1.0404099775457034</v>
      </c>
      <c r="O8" s="14">
        <f t="shared" si="12"/>
        <v>-0.80118560727423471</v>
      </c>
      <c r="P8" s="14">
        <f t="shared" si="13"/>
        <v>1.0859794077803173</v>
      </c>
      <c r="Q8" s="17">
        <f>(C8*K8)+(D8*L8)+G8</f>
        <v>2.3779135951629664</v>
      </c>
      <c r="R8" s="17">
        <f>SUMPRODUCT(C8:D8,M8:N8)+H8</f>
        <v>-0.64916324141603765</v>
      </c>
      <c r="S8" s="17">
        <f>SUMPRODUCT(O8:P8,C8:D8)+I8</f>
        <v>0.8755014301102314</v>
      </c>
      <c r="T8" s="17">
        <f t="shared" si="14"/>
        <v>0.91512752529658603</v>
      </c>
      <c r="U8" s="17">
        <f t="shared" si="15"/>
        <v>0.34317812372652828</v>
      </c>
      <c r="V8" s="17">
        <f t="shared" si="16"/>
        <v>0.70588914031895089</v>
      </c>
      <c r="W8" s="17">
        <f t="shared" si="17"/>
        <v>1.3363316808836039</v>
      </c>
      <c r="X8" s="17">
        <f t="shared" si="18"/>
        <v>-0.63036184250666716</v>
      </c>
      <c r="Y8" s="17">
        <f t="shared" si="19"/>
        <v>1.1606114050730487</v>
      </c>
      <c r="Z8" s="17">
        <f t="shared" si="20"/>
        <v>1.4529621738791494</v>
      </c>
      <c r="AA8" s="17">
        <f t="shared" si="21"/>
        <v>0.81045389685015545</v>
      </c>
      <c r="AB8" s="17">
        <f>$F8*$AA8*(1-$AA8)*($E8-$AA8)*W8*T8*(1-T8)+G8</f>
        <v>0.98112533174092154</v>
      </c>
      <c r="AC8" s="17">
        <f>$F8*$AA8*(1-$AA8)*($E8-$AA8)*X8*U8*(1-U8)+H8</f>
        <v>0.8008496724668942</v>
      </c>
      <c r="AD8" s="17">
        <f>$F8*$AA8*(1-$AA8)*($E8-$AA8)*Y8*V8*(1-V8)+I8</f>
        <v>-0.77304953263904364</v>
      </c>
      <c r="AE8" s="17">
        <f>$F8*$AA8*(1-$AA8)*($E8-$AA8)+J8</f>
        <v>-0.34377055790550215</v>
      </c>
      <c r="AF8" s="17">
        <f>$F8*$AA8*(1-$AA8)*($E8-$AA8)*W8*T8*(1-T8)*C8 +K8</f>
        <v>-0.81513650135298776</v>
      </c>
      <c r="AG8" s="17">
        <f>$F8*$AA8*(1-$AA8)*($E8-$AA8)*W8*T8*(1-T8)*D8+L8</f>
        <v>1.0231239435301194</v>
      </c>
      <c r="AH8" s="17">
        <f>$F8*$AA8*(1-$AA8)*($E8-$AA8)*X8*U8*(1-U8)*C8+M8</f>
        <v>0.82526530360543893</v>
      </c>
      <c r="AI8" s="17">
        <f>$F8*$AA8*(1-$AA8)*($E8-$AA8)*X8*U8*(1-U8)*D8+N8</f>
        <v>-1.0528218244716836</v>
      </c>
      <c r="AJ8" s="17">
        <f>$F8*$AA8*(1-$AA8)*($E8-$AA8)*Y8*V8*(1-V8)*C8+O8</f>
        <v>-0.78715351518781929</v>
      </c>
      <c r="AK8" s="17">
        <f>$F8*$AA8*(1-$AA8)*($E8-$AA8)*Y8*V8*(1-V8)*D8+P8</f>
        <v>1.1070275459099403</v>
      </c>
      <c r="AL8">
        <f>$F8*$AA8*(1-$AA8)*($E8-$AA8)*T8+W8</f>
        <v>1.3629781490268866</v>
      </c>
      <c r="AM8">
        <f>$F8*$AA8*(1-$AA8)*($E8-$AA8)*U8+X8</f>
        <v>-0.6203692625781082</v>
      </c>
      <c r="AN8">
        <f>$F8*$AA8*(1-$AA8)*($E8-$AA8)*V8+Y8</f>
        <v>1.1811653191126272</v>
      </c>
      <c r="AP8">
        <f>1/(1+EXP(-(($C8*$AF$23)+($D8*$AG$23)+$AB$23)))</f>
        <v>0.82685834035570616</v>
      </c>
      <c r="AQ8">
        <f>1/(1+EXP(-(($C8*$AH$23)+($D8*$AI$23)+$AC$23)))</f>
        <v>0.46013115347519706</v>
      </c>
      <c r="AR8">
        <f>1/(1+EXP(-(($C8*$AJ$23)+($D8*$AK$23)+$AD$23)))</f>
        <v>0.55782415913858407</v>
      </c>
      <c r="AS8">
        <f t="shared" si="3"/>
        <v>0.54878702951595715</v>
      </c>
      <c r="AT8">
        <f>(E8-AS8)^2</f>
        <v>0.20359314473303372</v>
      </c>
    </row>
    <row r="9" spans="1:46" x14ac:dyDescent="0.25">
      <c r="A9" s="21"/>
      <c r="B9" s="1">
        <v>8</v>
      </c>
      <c r="C9" s="1">
        <v>3</v>
      </c>
      <c r="D9" s="1">
        <v>2</v>
      </c>
      <c r="E9" s="1">
        <v>1</v>
      </c>
      <c r="F9" s="1">
        <v>1</v>
      </c>
      <c r="G9" s="14">
        <f t="shared" si="4"/>
        <v>0.98112533174092154</v>
      </c>
      <c r="H9" s="14">
        <f t="shared" si="5"/>
        <v>0.8008496724668942</v>
      </c>
      <c r="I9" s="14">
        <f t="shared" si="6"/>
        <v>-0.77304953263904364</v>
      </c>
      <c r="J9" s="14">
        <f t="shared" si="7"/>
        <v>-0.34377055790550215</v>
      </c>
      <c r="K9" s="14">
        <f t="shared" si="8"/>
        <v>-0.81513650135298776</v>
      </c>
      <c r="L9" s="14">
        <f t="shared" si="9"/>
        <v>1.0231239435301194</v>
      </c>
      <c r="M9" s="14">
        <f t="shared" si="10"/>
        <v>0.82526530360543893</v>
      </c>
      <c r="N9" s="14">
        <f t="shared" si="11"/>
        <v>-1.0528218244716836</v>
      </c>
      <c r="O9" s="14">
        <f t="shared" si="12"/>
        <v>-0.78715351518781929</v>
      </c>
      <c r="P9" s="14">
        <f t="shared" si="13"/>
        <v>1.1070275459099403</v>
      </c>
      <c r="Q9" s="17">
        <f>(C9*K9)+(D9*L9)+G9</f>
        <v>0.5819637147421971</v>
      </c>
      <c r="R9" s="17">
        <f>SUMPRODUCT(C9:D9,M9:N9)+H9</f>
        <v>1.1710019343398437</v>
      </c>
      <c r="S9" s="17">
        <f>SUMPRODUCT(O9:P9,C9:D9)+I9</f>
        <v>-0.92045498638262058</v>
      </c>
      <c r="T9" s="17">
        <f t="shared" si="14"/>
        <v>0.64151913179080733</v>
      </c>
      <c r="U9" s="17">
        <f t="shared" si="15"/>
        <v>0.76332607231712735</v>
      </c>
      <c r="V9" s="17">
        <f t="shared" si="16"/>
        <v>0.28486519675867272</v>
      </c>
      <c r="W9" s="17">
        <f t="shared" si="17"/>
        <v>1.3629781490268866</v>
      </c>
      <c r="X9" s="17">
        <f t="shared" si="18"/>
        <v>-0.6203692625781082</v>
      </c>
      <c r="Y9" s="17">
        <f t="shared" si="19"/>
        <v>1.1811653191126272</v>
      </c>
      <c r="Z9" s="17">
        <f t="shared" si="20"/>
        <v>0.39353485935158683</v>
      </c>
      <c r="AA9" s="17">
        <f t="shared" si="21"/>
        <v>0.59713335431974068</v>
      </c>
      <c r="AB9" s="17">
        <f>$F9*$AA9*(1-$AA9)*($E9-$AA9)*W9*T9*(1-T9)+G9</f>
        <v>1.0115032804414239</v>
      </c>
      <c r="AC9" s="17">
        <f>$F9*$AA9*(1-$AA9)*($E9-$AA9)*X9*U9*(1-U9)+H9</f>
        <v>0.78998779893553117</v>
      </c>
      <c r="AD9" s="17">
        <f>$F9*$AA9*(1-$AA9)*($E9-$AA9)*Y9*V9*(1-V9)+I9</f>
        <v>-0.74972934988786133</v>
      </c>
      <c r="AE9" s="17">
        <f>$F9*$AA9*(1-$AA9)*($E9-$AA9)+J9</f>
        <v>-0.24685489837642266</v>
      </c>
      <c r="AF9" s="17">
        <f>$F9*$AA9*(1-$AA9)*($E9-$AA9)*W9*T9*(1-T9)*C9 +K9</f>
        <v>-0.72400265525148044</v>
      </c>
      <c r="AG9" s="17">
        <f>$F9*$AA9*(1-$AA9)*($E9-$AA9)*W9*T9*(1-T9)*D9+L9</f>
        <v>1.0838798409311243</v>
      </c>
      <c r="AH9" s="17">
        <f>$F9*$AA9*(1-$AA9)*($E9-$AA9)*X9*U9*(1-U9)*C9+M9</f>
        <v>0.79267968301134972</v>
      </c>
      <c r="AI9" s="17">
        <f>$F9*$AA9*(1-$AA9)*($E9-$AA9)*X9*U9*(1-U9)*D9+N9</f>
        <v>-1.0745455715344097</v>
      </c>
      <c r="AJ9" s="17">
        <f>$F9*$AA9*(1-$AA9)*($E9-$AA9)*Y9*V9*(1-V9)*C9+O9</f>
        <v>-0.71719296693427248</v>
      </c>
      <c r="AK9" s="17">
        <f>$F9*$AA9*(1-$AA9)*($E9-$AA9)*Y9*V9*(1-V9)*D9+P9</f>
        <v>1.153667911412305</v>
      </c>
      <c r="AL9">
        <f>$F9*$AA9*(1-$AA9)*($E9-$AA9)*T9+W9</f>
        <v>1.4251513987849151</v>
      </c>
      <c r="AM9">
        <f>$F9*$AA9*(1-$AA9)*($E9-$AA9)*U9+X9</f>
        <v>-0.54639101284375191</v>
      </c>
      <c r="AN9">
        <f>$F9*$AA9*(1-$AA9)*($E9-$AA9)*V9+Y9</f>
        <v>1.208773217533375</v>
      </c>
      <c r="AP9">
        <f>1/(1+EXP(-(($C9*$AF$23)+($D9*$AG$23)+$AB$23)))</f>
        <v>0.39501174815745371</v>
      </c>
      <c r="AQ9">
        <f>1/(1+EXP(-(($C9*$AH$23)+($D9*$AI$23)+$AC$23)))</f>
        <v>0.85173819645084492</v>
      </c>
      <c r="AR9">
        <f>1/(1+EXP(-(($C9*$AJ$23)+($D9*$AK$23)+$AD$23)))</f>
        <v>0.15162853158959427</v>
      </c>
      <c r="AS9">
        <f t="shared" si="3"/>
        <v>0.24373462957375414</v>
      </c>
      <c r="AT9">
        <f>(E9-AS9)^2</f>
        <v>0.57193731050594687</v>
      </c>
    </row>
    <row r="10" spans="1:46" x14ac:dyDescent="0.25">
      <c r="A10" s="21"/>
      <c r="B10" s="1">
        <v>9</v>
      </c>
      <c r="C10" s="1">
        <v>4</v>
      </c>
      <c r="D10" s="1">
        <v>1</v>
      </c>
      <c r="E10" s="1">
        <v>1</v>
      </c>
      <c r="F10" s="1">
        <v>1</v>
      </c>
      <c r="G10" s="14">
        <f t="shared" si="4"/>
        <v>1.0115032804414239</v>
      </c>
      <c r="H10" s="14">
        <f t="shared" si="5"/>
        <v>0.78998779893553117</v>
      </c>
      <c r="I10" s="14">
        <f t="shared" si="6"/>
        <v>-0.74972934988786133</v>
      </c>
      <c r="J10" s="14">
        <f t="shared" si="7"/>
        <v>-0.24685489837642266</v>
      </c>
      <c r="K10" s="14">
        <f t="shared" si="8"/>
        <v>-0.72400265525148044</v>
      </c>
      <c r="L10" s="14">
        <f t="shared" si="9"/>
        <v>1.0838798409311243</v>
      </c>
      <c r="M10" s="14">
        <f t="shared" si="10"/>
        <v>0.79267968301134972</v>
      </c>
      <c r="N10" s="14">
        <f t="shared" si="11"/>
        <v>-1.0745455715344097</v>
      </c>
      <c r="O10" s="14">
        <f t="shared" si="12"/>
        <v>-0.71719296693427248</v>
      </c>
      <c r="P10" s="14">
        <f t="shared" si="13"/>
        <v>1.153667911412305</v>
      </c>
      <c r="Q10" s="17">
        <f>(C10*K10)+(D10*L10)+G10</f>
        <v>-0.80062749963337354</v>
      </c>
      <c r="R10" s="17">
        <f>SUMPRODUCT(C10:D10,M10:N10)+H10</f>
        <v>2.8861609594465203</v>
      </c>
      <c r="S10" s="17">
        <f>SUMPRODUCT(O10:P10,C10:D10)+I10</f>
        <v>-2.4648333062126464</v>
      </c>
      <c r="T10" s="17">
        <f t="shared" si="14"/>
        <v>0.30989130661994724</v>
      </c>
      <c r="U10" s="17">
        <f t="shared" si="15"/>
        <v>0.94715806839628169</v>
      </c>
      <c r="V10" s="17">
        <f t="shared" si="16"/>
        <v>7.8360562773115067E-2</v>
      </c>
      <c r="W10" s="17">
        <f t="shared" si="17"/>
        <v>1.4251513987849151</v>
      </c>
      <c r="X10" s="17">
        <f t="shared" si="18"/>
        <v>-0.54639101284375191</v>
      </c>
      <c r="Y10" s="17">
        <f t="shared" si="19"/>
        <v>1.208773217533375</v>
      </c>
      <c r="Z10" s="17">
        <f t="shared" si="20"/>
        <v>-0.22801137599891158</v>
      </c>
      <c r="AA10" s="17">
        <f t="shared" si="21"/>
        <v>0.44324283975188011</v>
      </c>
      <c r="AB10" s="17">
        <f>$F10*$AA10*(1-$AA10)*($E10-$AA10)*W10*T10*(1-T10)+G10</f>
        <v>1.0533789000004701</v>
      </c>
      <c r="AC10" s="17">
        <f>$F10*$AA10*(1-$AA10)*($E10-$AA10)*X10*U10*(1-U10)+H10</f>
        <v>0.78623048013278962</v>
      </c>
      <c r="AD10" s="17">
        <f>$F10*$AA10*(1-$AA10)*($E10-$AA10)*Y10*V10*(1-V10)+I10</f>
        <v>-0.73773499827301592</v>
      </c>
      <c r="AE10" s="17">
        <f>$F10*$AA10*(1-$AA10)*($E10-$AA10)+J10</f>
        <v>-0.1094591320447918</v>
      </c>
      <c r="AF10" s="17">
        <f>$F10*$AA10*(1-$AA10)*($E10-$AA10)*W10*T10*(1-T10)*C10 +K10</f>
        <v>-0.55650017701529608</v>
      </c>
      <c r="AG10" s="17">
        <f>$F10*$AA10*(1-$AA10)*($E10-$AA10)*W10*T10*(1-T10)*D10+L10</f>
        <v>1.1257554604901705</v>
      </c>
      <c r="AH10" s="17">
        <f>$F10*$AA10*(1-$AA10)*($E10-$AA10)*X10*U10*(1-U10)*C10+M10</f>
        <v>0.77765040780038353</v>
      </c>
      <c r="AI10" s="17">
        <f>$F10*$AA10*(1-$AA10)*($E10-$AA10)*X10*U10*(1-U10)*D10+N10</f>
        <v>-1.0783028903371512</v>
      </c>
      <c r="AJ10" s="17">
        <f>$F10*$AA10*(1-$AA10)*($E10-$AA10)*Y10*V10*(1-V10)*C10+O10</f>
        <v>-0.66921556047489084</v>
      </c>
      <c r="AK10" s="17">
        <f>$F10*$AA10*(1-$AA10)*($E10-$AA10)*Y10*V10*(1-V10)*D10+P10</f>
        <v>1.1656622630271505</v>
      </c>
      <c r="AL10">
        <f>$F10*$AA10*(1-$AA10)*($E10-$AA10)*T10+W10</f>
        <v>1.4677291523374731</v>
      </c>
      <c r="AM10">
        <f>$F10*$AA10*(1-$AA10)*($E10-$AA10)*U10+X10</f>
        <v>-0.41625550419925755</v>
      </c>
      <c r="AN10">
        <f>$F10*$AA10*(1-$AA10)*($E10-$AA10)*V10+Y10</f>
        <v>1.219539627105765</v>
      </c>
      <c r="AP10">
        <f>1/(1+EXP(-(($C10*$AF$23)+($D10*$AG$23)+$AB$23)))</f>
        <v>8.1952422498008617E-2</v>
      </c>
      <c r="AQ10">
        <f>1/(1+EXP(-(($C10*$AH$23)+($D10*$AI$23)+$AC$23)))</f>
        <v>0.97482517738565788</v>
      </c>
      <c r="AR10">
        <f>1/(1+EXP(-(($C10*$AJ$23)+($D10*$AK$23)+$AD$23)))</f>
        <v>2.4696046004919023E-2</v>
      </c>
      <c r="AS10">
        <f t="shared" si="3"/>
        <v>0.14827788280955731</v>
      </c>
      <c r="AT10">
        <f>(E10-AS10)^2</f>
        <v>0.72543056491137015</v>
      </c>
    </row>
    <row r="11" spans="1:46" x14ac:dyDescent="0.25">
      <c r="A11" s="21"/>
      <c r="B11" s="1">
        <v>10</v>
      </c>
      <c r="C11" s="1">
        <v>4</v>
      </c>
      <c r="D11" s="1">
        <v>3</v>
      </c>
      <c r="E11" s="1">
        <v>1</v>
      </c>
      <c r="F11" s="1">
        <v>1</v>
      </c>
      <c r="G11" s="14">
        <f t="shared" si="4"/>
        <v>1.0533789000004701</v>
      </c>
      <c r="H11" s="14">
        <f t="shared" si="5"/>
        <v>0.78623048013278962</v>
      </c>
      <c r="I11" s="14">
        <f t="shared" si="6"/>
        <v>-0.73773499827301592</v>
      </c>
      <c r="J11" s="14">
        <f t="shared" si="7"/>
        <v>-0.1094591320447918</v>
      </c>
      <c r="K11" s="14">
        <f t="shared" si="8"/>
        <v>-0.55650017701529608</v>
      </c>
      <c r="L11" s="14">
        <f t="shared" si="9"/>
        <v>1.1257554604901705</v>
      </c>
      <c r="M11" s="14">
        <f t="shared" si="10"/>
        <v>0.77765040780038353</v>
      </c>
      <c r="N11" s="14">
        <f t="shared" si="11"/>
        <v>-1.0783028903371512</v>
      </c>
      <c r="O11" s="14">
        <f t="shared" si="12"/>
        <v>-0.66921556047489084</v>
      </c>
      <c r="P11" s="14">
        <f t="shared" si="13"/>
        <v>1.1656622630271505</v>
      </c>
      <c r="Q11" s="17">
        <f>(C11*K11)+(D11*L11)+G11</f>
        <v>2.2046445734097975</v>
      </c>
      <c r="R11" s="17">
        <f>SUMPRODUCT(C11:D11,M11:N11)+H11</f>
        <v>0.66192344032287032</v>
      </c>
      <c r="S11" s="17">
        <f>SUMPRODUCT(O11:P11,C11:D11)+I11</f>
        <v>8.2389548908872179E-2</v>
      </c>
      <c r="T11" s="17">
        <f t="shared" si="14"/>
        <v>0.90066582043780796</v>
      </c>
      <c r="U11" s="17">
        <f t="shared" si="15"/>
        <v>0.6596923301902895</v>
      </c>
      <c r="V11" s="17">
        <f t="shared" si="16"/>
        <v>0.52058574381054523</v>
      </c>
      <c r="W11" s="17">
        <f t="shared" si="17"/>
        <v>1.4677291523374731</v>
      </c>
      <c r="X11" s="17">
        <f t="shared" si="18"/>
        <v>-0.41625550419925755</v>
      </c>
      <c r="Y11" s="17">
        <f t="shared" si="19"/>
        <v>1.219539627105765</v>
      </c>
      <c r="Z11" s="17">
        <f t="shared" si="20"/>
        <v>1.5727487294892746</v>
      </c>
      <c r="AA11" s="17">
        <f t="shared" si="21"/>
        <v>0.82817510840308339</v>
      </c>
      <c r="AB11" s="17">
        <f>$F11*$AA11*(1-$AA11)*($E11-$AA11)*W11*T11*(1-T11)+G11</f>
        <v>1.0565896215418218</v>
      </c>
      <c r="AC11" s="17">
        <f>$F11*$AA11*(1-$AA11)*($E11-$AA11)*X11*U11*(1-U11)+H11</f>
        <v>0.78394557858521952</v>
      </c>
      <c r="AD11" s="17">
        <f>$F11*$AA11*(1-$AA11)*($E11-$AA11)*Y11*V11*(1-V11)+I11</f>
        <v>-0.73029293321597633</v>
      </c>
      <c r="AE11" s="17">
        <f>$F11*$AA11*(1-$AA11)*($E11-$AA11)+J11</f>
        <v>-8.5008261268223514E-2</v>
      </c>
      <c r="AF11" s="17">
        <f>$F11*$AA11*(1-$AA11)*($E11-$AA11)*W11*T11*(1-T11)*C11 +K11</f>
        <v>-0.54365729084988945</v>
      </c>
      <c r="AG11" s="17">
        <f>$F11*$AA11*(1-$AA11)*($E11-$AA11)*W11*T11*(1-T11)*D11+L11</f>
        <v>1.1353876251142254</v>
      </c>
      <c r="AH11" s="17">
        <f>$F11*$AA11*(1-$AA11)*($E11-$AA11)*X11*U11*(1-U11)*C11+M11</f>
        <v>0.76851080161010332</v>
      </c>
      <c r="AI11" s="17">
        <f>$F11*$AA11*(1-$AA11)*($E11-$AA11)*X11*U11*(1-U11)*D11+N11</f>
        <v>-1.0851575949798613</v>
      </c>
      <c r="AJ11" s="17">
        <f>$F11*$AA11*(1-$AA11)*($E11-$AA11)*Y11*V11*(1-V11)*C11+O11</f>
        <v>-0.63944730024673224</v>
      </c>
      <c r="AK11" s="17">
        <f>$F11*$AA11*(1-$AA11)*($E11-$AA11)*Y11*V11*(1-V11)*D11+P11</f>
        <v>1.1879884581982694</v>
      </c>
      <c r="AL11">
        <f>$F11*$AA11*(1-$AA11)*($E11-$AA11)*T11+W11</f>
        <v>1.4897512159258699</v>
      </c>
      <c r="AM11">
        <f>$F11*$AA11*(1-$AA11)*($E11-$AA11)*U11+X11</f>
        <v>-0.40012545228148155</v>
      </c>
      <c r="AN11">
        <f>$F11*$AA11*(1-$AA11)*($E11-$AA11)*V11+Y11</f>
        <v>1.2322684018558003</v>
      </c>
      <c r="AP11">
        <f>1/(1+EXP(-(($C11*$AF$23)+($D11*$AG$23)+$AB$23)))</f>
        <v>0.36727389740528693</v>
      </c>
      <c r="AQ11">
        <f>1/(1+EXP(-(($C11*$AH$23)+($D11*$AI$23)+$AC$23)))</f>
        <v>0.8491256009045961</v>
      </c>
      <c r="AR11">
        <f>1/(1+EXP(-(($C11*$AJ$23)+($D11*$AK$23)+$AD$23)))</f>
        <v>0.15716953509045276</v>
      </c>
      <c r="AS11">
        <f t="shared" si="3"/>
        <v>0.23961114763652586</v>
      </c>
      <c r="AT11">
        <f>(E11-AS11)^2</f>
        <v>0.57819120679864122</v>
      </c>
    </row>
    <row r="12" spans="1:46" x14ac:dyDescent="0.25">
      <c r="A12" s="21"/>
      <c r="B12" s="1">
        <v>11</v>
      </c>
      <c r="C12" s="1">
        <v>0</v>
      </c>
      <c r="D12" s="1">
        <v>3</v>
      </c>
      <c r="E12" s="1">
        <v>1</v>
      </c>
      <c r="F12" s="1">
        <v>1</v>
      </c>
      <c r="G12" s="14">
        <f t="shared" si="4"/>
        <v>1.0565896215418218</v>
      </c>
      <c r="H12" s="14">
        <f t="shared" si="5"/>
        <v>0.78394557858521952</v>
      </c>
      <c r="I12" s="14">
        <f t="shared" si="6"/>
        <v>-0.73029293321597633</v>
      </c>
      <c r="J12" s="14">
        <f t="shared" si="7"/>
        <v>-8.5008261268223514E-2</v>
      </c>
      <c r="K12" s="14">
        <f t="shared" si="8"/>
        <v>-0.54365729084988945</v>
      </c>
      <c r="L12" s="14">
        <f t="shared" si="9"/>
        <v>1.1353876251142254</v>
      </c>
      <c r="M12" s="14">
        <f t="shared" si="10"/>
        <v>0.76851080161010332</v>
      </c>
      <c r="N12" s="14">
        <f t="shared" si="11"/>
        <v>-1.0851575949798613</v>
      </c>
      <c r="O12" s="14">
        <f t="shared" si="12"/>
        <v>-0.63944730024673224</v>
      </c>
      <c r="P12" s="14">
        <f t="shared" si="13"/>
        <v>1.1879884581982694</v>
      </c>
      <c r="Q12" s="17">
        <f>(C12*K12)+(D12*L12)+G12</f>
        <v>4.462752496884498</v>
      </c>
      <c r="R12" s="17">
        <f>SUMPRODUCT(C12:D12,M12:N12)+H12</f>
        <v>-2.4715272063543643</v>
      </c>
      <c r="S12" s="17">
        <f>SUMPRODUCT(O12:P12,C12:D12)+I12</f>
        <v>2.8336724413788317</v>
      </c>
      <c r="T12" s="17">
        <f t="shared" si="14"/>
        <v>0.9886008570706083</v>
      </c>
      <c r="U12" s="17">
        <f t="shared" si="15"/>
        <v>7.7878490473527032E-2</v>
      </c>
      <c r="V12" s="17">
        <f t="shared" si="16"/>
        <v>0.94446852796970748</v>
      </c>
      <c r="W12" s="17">
        <f t="shared" si="17"/>
        <v>1.4897512159258699</v>
      </c>
      <c r="X12" s="17">
        <f t="shared" si="18"/>
        <v>-0.40012545228148155</v>
      </c>
      <c r="Y12" s="17">
        <f t="shared" si="19"/>
        <v>1.2322684018558003</v>
      </c>
      <c r="Z12" s="17">
        <f t="shared" si="20"/>
        <v>2.5204386249586848</v>
      </c>
      <c r="AA12" s="17">
        <f t="shared" si="21"/>
        <v>0.92556228030762522</v>
      </c>
      <c r="AB12" s="17">
        <f>$F12*$AA12*(1-$AA12)*($E12-$AA12)*W12*T12*(1-T12)+G12</f>
        <v>1.0566757206590964</v>
      </c>
      <c r="AC12" s="17">
        <f>$F12*$AA12*(1-$AA12)*($E12-$AA12)*X12*U12*(1-U12)+H12</f>
        <v>0.78379821383099424</v>
      </c>
      <c r="AD12" s="17">
        <f>$F12*$AA12*(1-$AA12)*($E12-$AA12)*Y12*V12*(1-V12)+I12</f>
        <v>-0.72996147883966278</v>
      </c>
      <c r="AE12" s="17">
        <f>$F12*$AA12*(1-$AA12)*($E12-$AA12)+J12</f>
        <v>-7.9879744633069197E-2</v>
      </c>
      <c r="AF12" s="17">
        <f>$F12*$AA12*(1-$AA12)*($E12-$AA12)*W12*T12*(1-T12)*C12 +K12</f>
        <v>-0.54365729084988945</v>
      </c>
      <c r="AG12" s="17">
        <f>$F12*$AA12*(1-$AA12)*($E12-$AA12)*W12*T12*(1-T12)*D12+L12</f>
        <v>1.1356459224660493</v>
      </c>
      <c r="AH12" s="17">
        <f>$F12*$AA12*(1-$AA12)*($E12-$AA12)*X12*U12*(1-U12)*C12+M12</f>
        <v>0.76851080161010332</v>
      </c>
      <c r="AI12" s="17">
        <f>$F12*$AA12*(1-$AA12)*($E12-$AA12)*X12*U12*(1-U12)*D12+N12</f>
        <v>-1.0855996892425372</v>
      </c>
      <c r="AJ12" s="17">
        <f>$F12*$AA12*(1-$AA12)*($E12-$AA12)*Y12*V12*(1-V12)*C12+O12</f>
        <v>-0.63944730024673224</v>
      </c>
      <c r="AK12" s="17">
        <f>$F12*$AA12*(1-$AA12)*($E12-$AA12)*Y12*V12*(1-V12)*D12+P12</f>
        <v>1.1889828213272102</v>
      </c>
      <c r="AL12">
        <f>$F12*$AA12*(1-$AA12)*($E12-$AA12)*T12+W12</f>
        <v>1.4948212718668843</v>
      </c>
      <c r="AM12">
        <f>$F12*$AA12*(1-$AA12)*($E12-$AA12)*U12+X12</f>
        <v>-0.39972605114756737</v>
      </c>
      <c r="AN12">
        <f>$F12*$AA12*(1-$AA12)*($E12-$AA12)*V12+Y12</f>
        <v>1.2371121244128727</v>
      </c>
      <c r="AP12">
        <f>1/(1+EXP(-(($C12*$AF$23)+($D12*$AG$23)+$AB$23)))</f>
        <v>0.97518009751145562</v>
      </c>
      <c r="AQ12">
        <f>1/(1+EXP(-(($C12*$AH$23)+($D12*$AI$23)+$AC$23)))</f>
        <v>0.11431649909713135</v>
      </c>
      <c r="AR12">
        <f>1/(1+EXP(-(($C12*$AJ$23)+($D12*$AK$23)+$AD$23)))</f>
        <v>0.89511738277277897</v>
      </c>
      <c r="AS12">
        <f t="shared" si="3"/>
        <v>0.74720781109332512</v>
      </c>
      <c r="AT12">
        <f>(E12-AS12)^2</f>
        <v>6.3903890772227995E-2</v>
      </c>
    </row>
    <row r="13" spans="1:46" x14ac:dyDescent="0.25">
      <c r="A13" s="21"/>
      <c r="B13" s="1">
        <v>12</v>
      </c>
      <c r="C13" s="1">
        <v>2</v>
      </c>
      <c r="D13" s="1">
        <v>0</v>
      </c>
      <c r="E13" s="1">
        <v>0</v>
      </c>
      <c r="F13" s="1">
        <v>1</v>
      </c>
      <c r="G13" s="14">
        <f t="shared" si="4"/>
        <v>1.0566757206590964</v>
      </c>
      <c r="H13" s="14">
        <f t="shared" si="5"/>
        <v>0.78379821383099424</v>
      </c>
      <c r="I13" s="14">
        <f t="shared" si="6"/>
        <v>-0.72996147883966278</v>
      </c>
      <c r="J13" s="14">
        <f t="shared" si="7"/>
        <v>-7.9879744633069197E-2</v>
      </c>
      <c r="K13" s="14">
        <f t="shared" si="8"/>
        <v>-0.54365729084988945</v>
      </c>
      <c r="L13" s="14">
        <f t="shared" si="9"/>
        <v>1.1356459224660493</v>
      </c>
      <c r="M13" s="14">
        <f t="shared" si="10"/>
        <v>0.76851080161010332</v>
      </c>
      <c r="N13" s="14">
        <f t="shared" si="11"/>
        <v>-1.0855996892425372</v>
      </c>
      <c r="O13" s="14">
        <f t="shared" si="12"/>
        <v>-0.63944730024673224</v>
      </c>
      <c r="P13" s="14">
        <f t="shared" si="13"/>
        <v>1.1889828213272102</v>
      </c>
      <c r="Q13" s="17">
        <f>(C13*K13)+(D13*L13)+G13</f>
        <v>-3.0638861040682475E-2</v>
      </c>
      <c r="R13" s="17">
        <f>SUMPRODUCT(C13:D13,M13:N13)+H13</f>
        <v>2.3208198170512011</v>
      </c>
      <c r="S13" s="17">
        <f>SUMPRODUCT(O13:P13,C13:D13)+I13</f>
        <v>-2.0088560793331274</v>
      </c>
      <c r="T13" s="17">
        <f t="shared" si="14"/>
        <v>0.49234088389021957</v>
      </c>
      <c r="U13" s="17">
        <f t="shared" si="15"/>
        <v>0.91058671145566827</v>
      </c>
      <c r="V13" s="17">
        <f t="shared" si="16"/>
        <v>0.11827622173252783</v>
      </c>
      <c r="W13" s="17">
        <f t="shared" si="17"/>
        <v>1.4948212718668843</v>
      </c>
      <c r="X13" s="17">
        <f t="shared" si="18"/>
        <v>-0.39972605114756737</v>
      </c>
      <c r="Y13" s="17">
        <f t="shared" si="19"/>
        <v>1.2371121244128727</v>
      </c>
      <c r="Z13" s="17">
        <f t="shared" si="20"/>
        <v>0.43841759915320661</v>
      </c>
      <c r="AA13" s="17">
        <f t="shared" si="21"/>
        <v>0.60788191177555895</v>
      </c>
      <c r="AB13" s="17">
        <f>$F13*$AA13*(1-$AA13)*($E13-$AA13)*W13*T13*(1-T13)+G13</f>
        <v>1.0025401551901347</v>
      </c>
      <c r="AC13" s="17">
        <f>$F13*$AA13*(1-$AA13)*($E13-$AA13)*X13*U13*(1-U13)+H13</f>
        <v>0.78851385930931228</v>
      </c>
      <c r="AD13" s="17">
        <f>$F13*$AA13*(1-$AA13)*($E13-$AA13)*Y13*V13*(1-V13)+I13</f>
        <v>-0.74865514044883119</v>
      </c>
      <c r="AE13" s="17">
        <f>$F13*$AA13*(1-$AA13)*($E13-$AA13)+J13</f>
        <v>-0.22477538475945602</v>
      </c>
      <c r="AF13" s="17">
        <f>$F13*$AA13*(1-$AA13)*($E13-$AA13)*W13*T13*(1-T13)*C13 +K13</f>
        <v>-0.65192842178781307</v>
      </c>
      <c r="AG13" s="17">
        <f>$F13*$AA13*(1-$AA13)*($E13-$AA13)*W13*T13*(1-T13)*D13+L13</f>
        <v>1.1356459224660493</v>
      </c>
      <c r="AH13" s="17">
        <f>$F13*$AA13*(1-$AA13)*($E13-$AA13)*X13*U13*(1-U13)*C13+M13</f>
        <v>0.77794209256673952</v>
      </c>
      <c r="AI13" s="17">
        <f>$F13*$AA13*(1-$AA13)*($E13-$AA13)*X13*U13*(1-U13)*D13+N13</f>
        <v>-1.0855996892425372</v>
      </c>
      <c r="AJ13" s="17">
        <f>$F13*$AA13*(1-$AA13)*($E13-$AA13)*Y13*V13*(1-V13)*C13+O13</f>
        <v>-0.67683462346506906</v>
      </c>
      <c r="AK13" s="17">
        <f>$F13*$AA13*(1-$AA13)*($E13-$AA13)*Y13*V13*(1-V13)*D13+P13</f>
        <v>1.1889828213272102</v>
      </c>
      <c r="AL13">
        <f>$F13*$AA13*(1-$AA13)*($E13-$AA13)*T13+W13</f>
        <v>1.4234832243352198</v>
      </c>
      <c r="AM13">
        <f>$F13*$AA13*(1-$AA13)*($E13-$AA13)*U13+X13</f>
        <v>-0.53166609559451794</v>
      </c>
      <c r="AN13">
        <f>$F13*$AA13*(1-$AA13)*($E13-$AA13)*V13+Y13</f>
        <v>1.2199744155532075</v>
      </c>
      <c r="AP13">
        <f>1/(1+EXP(-(($C13*$AF$23)+($D13*$AG$23)+$AB$23)))</f>
        <v>0.22361067493115086</v>
      </c>
      <c r="AQ13">
        <f>1/(1+EXP(-(($C13*$AH$23)+($D13*$AI$23)+$AC$23)))</f>
        <v>0.93895560655100641</v>
      </c>
      <c r="AR13">
        <f>1/(1+EXP(-(($C13*$AJ$23)+($D13*$AK$23)+$AD$23)))</f>
        <v>5.9375533642086788E-2</v>
      </c>
      <c r="AS13">
        <f t="shared" si="3"/>
        <v>0.18026892048022894</v>
      </c>
      <c r="AT13">
        <f>(E13-AS13)^2</f>
        <v>3.2496883691107106E-2</v>
      </c>
    </row>
    <row r="14" spans="1:46" x14ac:dyDescent="0.25">
      <c r="A14" s="21"/>
      <c r="B14" s="1">
        <v>13</v>
      </c>
      <c r="C14" s="1">
        <v>2</v>
      </c>
      <c r="D14" s="1">
        <v>1</v>
      </c>
      <c r="E14" s="1">
        <v>0</v>
      </c>
      <c r="F14" s="1">
        <v>1</v>
      </c>
      <c r="G14" s="14">
        <f t="shared" si="4"/>
        <v>1.0025401551901347</v>
      </c>
      <c r="H14" s="14">
        <f t="shared" si="5"/>
        <v>0.78851385930931228</v>
      </c>
      <c r="I14" s="14">
        <f t="shared" si="6"/>
        <v>-0.74865514044883119</v>
      </c>
      <c r="J14" s="14">
        <f t="shared" si="7"/>
        <v>-0.22477538475945602</v>
      </c>
      <c r="K14" s="14">
        <f t="shared" si="8"/>
        <v>-0.65192842178781307</v>
      </c>
      <c r="L14" s="14">
        <f t="shared" si="9"/>
        <v>1.1356459224660493</v>
      </c>
      <c r="M14" s="14">
        <f t="shared" si="10"/>
        <v>0.77794209256673952</v>
      </c>
      <c r="N14" s="14">
        <f t="shared" si="11"/>
        <v>-1.0855996892425372</v>
      </c>
      <c r="O14" s="14">
        <f t="shared" si="12"/>
        <v>-0.67683462346506906</v>
      </c>
      <c r="P14" s="14">
        <f t="shared" si="13"/>
        <v>1.1889828213272102</v>
      </c>
      <c r="Q14" s="17">
        <f>(C14*K14)+(D14*L14)+G14</f>
        <v>0.83432923408055792</v>
      </c>
      <c r="R14" s="17">
        <f>SUMPRODUCT(C14:D14,M14:N14)+H14</f>
        <v>1.2587983552002542</v>
      </c>
      <c r="S14" s="17">
        <f>SUMPRODUCT(O14:P14,C14:D14)+I14</f>
        <v>-0.91334156605175909</v>
      </c>
      <c r="T14" s="17">
        <f t="shared" si="14"/>
        <v>0.69726954469312263</v>
      </c>
      <c r="U14" s="17">
        <f t="shared" si="15"/>
        <v>0.77881918196396915</v>
      </c>
      <c r="V14" s="17">
        <f t="shared" si="16"/>
        <v>0.28631653645462463</v>
      </c>
      <c r="W14" s="17">
        <f t="shared" si="17"/>
        <v>1.4234832243352198</v>
      </c>
      <c r="X14" s="17">
        <f t="shared" si="18"/>
        <v>-0.53166609559451794</v>
      </c>
      <c r="Y14" s="17">
        <f t="shared" si="19"/>
        <v>1.2199744155532075</v>
      </c>
      <c r="Z14" s="17">
        <f t="shared" si="20"/>
        <v>0.70300321052661019</v>
      </c>
      <c r="AA14" s="17">
        <f t="shared" si="21"/>
        <v>0.6688532859497216</v>
      </c>
      <c r="AB14" s="17">
        <f>$F14*$AA14*(1-$AA14)*($E14-$AA14)*W14*T14*(1-T14)+G14</f>
        <v>0.95802669611910818</v>
      </c>
      <c r="AC14" s="17">
        <f>$F14*$AA14*(1-$AA14)*($E14-$AA14)*X14*U14*(1-U14)+H14</f>
        <v>0.80208152848666758</v>
      </c>
      <c r="AD14" s="17">
        <f>$F14*$AA14*(1-$AA14)*($E14-$AA14)*Y14*V14*(1-V14)+I14</f>
        <v>-0.78558562184688885</v>
      </c>
      <c r="AE14" s="17">
        <f>$F14*$AA14*(1-$AA14)*($E14-$AA14)+J14</f>
        <v>-0.37291874114882384</v>
      </c>
      <c r="AF14" s="17">
        <f>$F14*$AA14*(1-$AA14)*($E14-$AA14)*W14*T14*(1-T14)*C14 +K14</f>
        <v>-0.74095533992986617</v>
      </c>
      <c r="AG14" s="17">
        <f>$F14*$AA14*(1-$AA14)*($E14-$AA14)*W14*T14*(1-T14)*D14+L14</f>
        <v>1.0911324633950228</v>
      </c>
      <c r="AH14" s="17">
        <f>$F14*$AA14*(1-$AA14)*($E14-$AA14)*X14*U14*(1-U14)*C14+M14</f>
        <v>0.80507743092145012</v>
      </c>
      <c r="AI14" s="17">
        <f>$F14*$AA14*(1-$AA14)*($E14-$AA14)*X14*U14*(1-U14)*D14+N14</f>
        <v>-1.0720320200651821</v>
      </c>
      <c r="AJ14" s="17">
        <f>$F14*$AA14*(1-$AA14)*($E14-$AA14)*Y14*V14*(1-V14)*C14+O14</f>
        <v>-0.75069558626118438</v>
      </c>
      <c r="AK14" s="17">
        <f>$F14*$AA14*(1-$AA14)*($E14-$AA14)*Y14*V14*(1-V14)*D14+P14</f>
        <v>1.1520523399291527</v>
      </c>
      <c r="AL14">
        <f>$F14*$AA14*(1-$AA14)*($E14-$AA14)*T14+W14</f>
        <v>1.3201873736762944</v>
      </c>
      <c r="AM14">
        <f>$F14*$AA14*(1-$AA14)*($E14-$AA14)*U14+X14</f>
        <v>-0.64704298323108211</v>
      </c>
      <c r="AN14">
        <f>$F14*$AA14*(1-$AA14)*($E14-$AA14)*V14+Y14</f>
        <v>1.1775585228530405</v>
      </c>
      <c r="AP14">
        <f>1/(1+EXP(-(($C14*$AF$23)+($D14*$AG$23)+$AB$23)))</f>
        <v>0.42344250597446736</v>
      </c>
      <c r="AQ14">
        <f>1/(1+EXP(-(($C14*$AH$23)+($D14*$AI$23)+$AC$23)))</f>
        <v>0.85431331340518402</v>
      </c>
      <c r="AR14">
        <f>1/(1+EXP(-(($C14*$AJ$23)+($D14*$AK$23)+$AD$23)))</f>
        <v>0.14624897888186225</v>
      </c>
      <c r="AS14">
        <f t="shared" si="3"/>
        <v>0.24809070375682377</v>
      </c>
      <c r="AT14">
        <f>(E14-AS14)^2</f>
        <v>6.1548997290556087E-2</v>
      </c>
    </row>
    <row r="15" spans="1:46" x14ac:dyDescent="0.25">
      <c r="A15" s="21"/>
      <c r="B15" s="1">
        <v>14</v>
      </c>
      <c r="C15" s="1">
        <v>3</v>
      </c>
      <c r="D15" s="1">
        <v>0</v>
      </c>
      <c r="E15" s="1">
        <v>0</v>
      </c>
      <c r="F15" s="1">
        <v>1</v>
      </c>
      <c r="G15" s="14">
        <f t="shared" si="4"/>
        <v>0.95802669611910818</v>
      </c>
      <c r="H15" s="14">
        <f t="shared" si="5"/>
        <v>0.80208152848666758</v>
      </c>
      <c r="I15" s="14">
        <f t="shared" si="6"/>
        <v>-0.78558562184688885</v>
      </c>
      <c r="J15" s="14">
        <f t="shared" si="7"/>
        <v>-0.37291874114882384</v>
      </c>
      <c r="K15" s="14">
        <f t="shared" si="8"/>
        <v>-0.74095533992986617</v>
      </c>
      <c r="L15" s="14">
        <f t="shared" si="9"/>
        <v>1.0911324633950228</v>
      </c>
      <c r="M15" s="14">
        <f t="shared" si="10"/>
        <v>0.80507743092145012</v>
      </c>
      <c r="N15" s="14">
        <f t="shared" si="11"/>
        <v>-1.0720320200651821</v>
      </c>
      <c r="O15" s="14">
        <f t="shared" si="12"/>
        <v>-0.75069558626118438</v>
      </c>
      <c r="P15" s="14">
        <f t="shared" si="13"/>
        <v>1.1520523399291527</v>
      </c>
      <c r="Q15" s="17">
        <f>(C15*K15)+(D15*L15)+G15</f>
        <v>-1.2648393236704905</v>
      </c>
      <c r="R15" s="17">
        <f>SUMPRODUCT(C15:D15,M15:N15)+H15</f>
        <v>3.2173138212510177</v>
      </c>
      <c r="S15" s="17">
        <f>SUMPRODUCT(O15:P15,C15:D15)+I15</f>
        <v>-3.037672380630442</v>
      </c>
      <c r="T15" s="17">
        <f t="shared" si="14"/>
        <v>0.22014195458667721</v>
      </c>
      <c r="U15" s="17">
        <f t="shared" si="15"/>
        <v>0.96148065346898648</v>
      </c>
      <c r="V15" s="17">
        <f t="shared" si="16"/>
        <v>4.5752685818127116E-2</v>
      </c>
      <c r="W15" s="17">
        <f t="shared" si="17"/>
        <v>1.3201873736762944</v>
      </c>
      <c r="X15" s="17">
        <f t="shared" si="18"/>
        <v>-0.64704298323108211</v>
      </c>
      <c r="Y15" s="17">
        <f t="shared" si="19"/>
        <v>1.1775585228530405</v>
      </c>
      <c r="Z15" s="17">
        <f t="shared" si="20"/>
        <v>-0.65053295749806261</v>
      </c>
      <c r="AA15" s="17">
        <f t="shared" si="21"/>
        <v>0.34286944662434893</v>
      </c>
      <c r="AB15" s="17">
        <f>$F15*$AA15*(1-$AA15)*($E15-$AA15)*W15*T15*(1-T15)+G15</f>
        <v>0.94051762192054267</v>
      </c>
      <c r="AC15" s="17">
        <f>$F15*$AA15*(1-$AA15)*($E15-$AA15)*X15*U15*(1-U15)+H15</f>
        <v>0.80393276465201746</v>
      </c>
      <c r="AD15" s="17">
        <f>$F15*$AA15*(1-$AA15)*($E15-$AA15)*Y15*V15*(1-V15)+I15</f>
        <v>-0.789557256333702</v>
      </c>
      <c r="AE15" s="17">
        <f>$F15*$AA15*(1-$AA15)*($E15-$AA15)+J15</f>
        <v>-0.45017065246334698</v>
      </c>
      <c r="AF15" s="17">
        <f>$F15*$AA15*(1-$AA15)*($E15-$AA15)*W15*T15*(1-T15)*C15 +K15</f>
        <v>-0.7934825625255626</v>
      </c>
      <c r="AG15" s="17">
        <f>$F15*$AA15*(1-$AA15)*($E15-$AA15)*W15*T15*(1-T15)*D15+L15</f>
        <v>1.0911324633950228</v>
      </c>
      <c r="AH15" s="17">
        <f>$F15*$AA15*(1-$AA15)*($E15-$AA15)*X15*U15*(1-U15)*C15+M15</f>
        <v>0.81063113941749976</v>
      </c>
      <c r="AI15" s="17">
        <f>$F15*$AA15*(1-$AA15)*($E15-$AA15)*X15*U15*(1-U15)*D15+N15</f>
        <v>-1.0720320200651821</v>
      </c>
      <c r="AJ15" s="17">
        <f>$F15*$AA15*(1-$AA15)*($E15-$AA15)*Y15*V15*(1-V15)*C15+O15</f>
        <v>-0.76261048972162393</v>
      </c>
      <c r="AK15" s="17">
        <f>$F15*$AA15*(1-$AA15)*($E15-$AA15)*Y15*V15*(1-V15)*D15+P15</f>
        <v>1.1520523399291527</v>
      </c>
      <c r="AL15">
        <f>$F15*$AA15*(1-$AA15)*($E15-$AA15)*T15+W15</f>
        <v>1.3031809869239586</v>
      </c>
      <c r="AM15">
        <f>$F15*$AA15*(1-$AA15)*($E15-$AA15)*U15+X15</f>
        <v>-0.72131920140349803</v>
      </c>
      <c r="AN15">
        <f>$F15*$AA15*(1-$AA15)*($E15-$AA15)*V15+Y15</f>
        <v>1.1740240404258173</v>
      </c>
      <c r="AP15">
        <f>1/(1+EXP(-(($C15*$AF$23)+($D15*$AG$23)+$AB$23)))</f>
        <v>9.124941120001541E-2</v>
      </c>
      <c r="AQ15">
        <f>1/(1+EXP(-(($C15*$AH$23)+($D15*$AI$23)+$AC$23)))</f>
        <v>0.97532436752605856</v>
      </c>
      <c r="AR15">
        <f>1/(1+EXP(-(($C15*$AJ$23)+($D15*$AK$23)+$AD$23)))</f>
        <v>2.369409301831436E-2</v>
      </c>
      <c r="AS15">
        <f t="shared" si="3"/>
        <v>0.14939914209112923</v>
      </c>
      <c r="AT15">
        <f>(E15-AS15)^2</f>
        <v>2.232010365756542E-2</v>
      </c>
    </row>
    <row r="16" spans="1:46" x14ac:dyDescent="0.25">
      <c r="A16" s="21"/>
      <c r="B16" s="1">
        <v>15</v>
      </c>
      <c r="C16" s="1">
        <v>3</v>
      </c>
      <c r="D16" s="1">
        <v>1</v>
      </c>
      <c r="E16" s="1">
        <v>0</v>
      </c>
      <c r="F16" s="1">
        <v>1</v>
      </c>
      <c r="G16" s="14">
        <f t="shared" si="4"/>
        <v>0.94051762192054267</v>
      </c>
      <c r="H16" s="14">
        <f t="shared" si="5"/>
        <v>0.80393276465201746</v>
      </c>
      <c r="I16" s="14">
        <f t="shared" si="6"/>
        <v>-0.789557256333702</v>
      </c>
      <c r="J16" s="14">
        <f t="shared" si="7"/>
        <v>-0.45017065246334698</v>
      </c>
      <c r="K16" s="14">
        <f t="shared" si="8"/>
        <v>-0.7934825625255626</v>
      </c>
      <c r="L16" s="14">
        <f t="shared" si="9"/>
        <v>1.0911324633950228</v>
      </c>
      <c r="M16" s="14">
        <f t="shared" si="10"/>
        <v>0.81063113941749976</v>
      </c>
      <c r="N16" s="14">
        <f t="shared" si="11"/>
        <v>-1.0720320200651821</v>
      </c>
      <c r="O16" s="14">
        <f t="shared" si="12"/>
        <v>-0.76261048972162393</v>
      </c>
      <c r="P16" s="14">
        <f t="shared" si="13"/>
        <v>1.1520523399291527</v>
      </c>
      <c r="Q16" s="17">
        <f>(C16*K16)+(D16*L16)+G16</f>
        <v>-0.34879760226112233</v>
      </c>
      <c r="R16" s="17">
        <f>SUMPRODUCT(C16:D16,M16:N16)+H16</f>
        <v>2.1637941628393347</v>
      </c>
      <c r="S16" s="17">
        <f>SUMPRODUCT(O16:P16,C16:D16)+I16</f>
        <v>-1.9253363855694214</v>
      </c>
      <c r="T16" s="17">
        <f t="shared" si="14"/>
        <v>0.41367402973768169</v>
      </c>
      <c r="U16" s="17">
        <f t="shared" si="15"/>
        <v>0.89695077188903394</v>
      </c>
      <c r="V16" s="17">
        <f t="shared" si="16"/>
        <v>0.1272676708398941</v>
      </c>
      <c r="W16" s="17">
        <f t="shared" si="17"/>
        <v>1.3031809869239586</v>
      </c>
      <c r="X16" s="17">
        <f t="shared" si="18"/>
        <v>-0.72131920140349803</v>
      </c>
      <c r="Y16" s="17">
        <f t="shared" si="19"/>
        <v>1.1740240404258173</v>
      </c>
      <c r="Z16" s="17">
        <f t="shared" si="20"/>
        <v>-0.40865103146719761</v>
      </c>
      <c r="AA16" s="17">
        <f t="shared" si="21"/>
        <v>0.3992356225651672</v>
      </c>
      <c r="AB16" s="17">
        <f>$F16*$AA16*(1-$AA16)*($E16-$AA16)*W16*T16*(1-T16)+G16</f>
        <v>0.91025093626589171</v>
      </c>
      <c r="AC16" s="17">
        <f>$F16*$AA16*(1-$AA16)*($E16-$AA16)*X16*U16*(1-U16)+H16</f>
        <v>0.81031692207525008</v>
      </c>
      <c r="AD16" s="17">
        <f>$F16*$AA16*(1-$AA16)*($E16-$AA16)*Y16*V16*(1-V16)+I16</f>
        <v>-0.80204370377561662</v>
      </c>
      <c r="AE16" s="17">
        <f>$F16*$AA16*(1-$AA16)*($E16-$AA16)+J16</f>
        <v>-0.5459259352762329</v>
      </c>
      <c r="AF16" s="17">
        <f>$F16*$AA16*(1-$AA16)*($E16-$AA16)*W16*T16*(1-T16)*C16 +K16</f>
        <v>-0.88428261948951548</v>
      </c>
      <c r="AG16" s="17">
        <f>$F16*$AA16*(1-$AA16)*($E16-$AA16)*W16*T16*(1-T16)*D16+L16</f>
        <v>1.0608657777403718</v>
      </c>
      <c r="AH16" s="17">
        <f>$F16*$AA16*(1-$AA16)*($E16-$AA16)*X16*U16*(1-U16)*C16+M16</f>
        <v>0.82978361168719761</v>
      </c>
      <c r="AI16" s="17">
        <f>$F16*$AA16*(1-$AA16)*($E16-$AA16)*X16*U16*(1-U16)*D16+N16</f>
        <v>-1.0656478626419494</v>
      </c>
      <c r="AJ16" s="17">
        <f>$F16*$AA16*(1-$AA16)*($E16-$AA16)*Y16*V16*(1-V16)*C16+O16</f>
        <v>-0.80006983204736792</v>
      </c>
      <c r="AK16" s="17">
        <f>$F16*$AA16*(1-$AA16)*($E16-$AA16)*Y16*V16*(1-V16)*D16+P16</f>
        <v>1.1395658924872381</v>
      </c>
      <c r="AL16">
        <f>$F16*$AA16*(1-$AA16)*($E16-$AA16)*T16+W16</f>
        <v>1.2635695132140807</v>
      </c>
      <c r="AM16">
        <f>$F16*$AA16*(1-$AA16)*($E16-$AA16)*U16+X16</f>
        <v>-0.80720697623496884</v>
      </c>
      <c r="AN16">
        <f>$F16*$AA16*(1-$AA16)*($E16-$AA16)*V16+Y16</f>
        <v>1.1618374886116061</v>
      </c>
      <c r="AP16">
        <f>1/(1+EXP(-(($C16*$AF$23)+($D16*$AG$23)+$AB$23)))</f>
        <v>0.20385313981071695</v>
      </c>
      <c r="AQ16">
        <f>1/(1+EXP(-(($C16*$AH$23)+($D16*$AI$23)+$AC$23)))</f>
        <v>0.93776761874298542</v>
      </c>
      <c r="AR16">
        <f>1/(1+EXP(-(($C16*$AJ$23)+($D16*$AK$23)+$AD$23)))</f>
        <v>6.1790852427199255E-2</v>
      </c>
      <c r="AS16">
        <f t="shared" si="3"/>
        <v>0.17757025932053</v>
      </c>
      <c r="AT16">
        <f>(E16-AS16)^2</f>
        <v>3.1531196995160271E-2</v>
      </c>
    </row>
    <row r="17" spans="1:47" x14ac:dyDescent="0.25">
      <c r="A17" s="21"/>
      <c r="B17" s="1">
        <v>16</v>
      </c>
      <c r="C17" s="1">
        <v>3</v>
      </c>
      <c r="D17" s="1">
        <v>3</v>
      </c>
      <c r="E17" s="1">
        <v>0</v>
      </c>
      <c r="F17" s="1">
        <v>1</v>
      </c>
      <c r="G17" s="14">
        <f t="shared" si="4"/>
        <v>0.91025093626589171</v>
      </c>
      <c r="H17" s="14">
        <f t="shared" si="5"/>
        <v>0.81031692207525008</v>
      </c>
      <c r="I17" s="14">
        <f t="shared" si="6"/>
        <v>-0.80204370377561662</v>
      </c>
      <c r="J17" s="14">
        <f t="shared" si="7"/>
        <v>-0.5459259352762329</v>
      </c>
      <c r="K17" s="14">
        <f t="shared" si="8"/>
        <v>-0.88428261948951548</v>
      </c>
      <c r="L17" s="14">
        <f t="shared" si="9"/>
        <v>1.0608657777403718</v>
      </c>
      <c r="M17" s="14">
        <f t="shared" si="10"/>
        <v>0.82978361168719761</v>
      </c>
      <c r="N17" s="14">
        <f t="shared" si="11"/>
        <v>-1.0656478626419494</v>
      </c>
      <c r="O17" s="14">
        <f t="shared" si="12"/>
        <v>-0.80006983204736792</v>
      </c>
      <c r="P17" s="14">
        <f t="shared" si="13"/>
        <v>1.1395658924872381</v>
      </c>
      <c r="Q17" s="17">
        <f>(C17*K17)+(D17*L17)+G17</f>
        <v>1.4400004110184608</v>
      </c>
      <c r="R17" s="17">
        <f>SUMPRODUCT(C17:D17,M17:N17)+H17</f>
        <v>0.10272416921099425</v>
      </c>
      <c r="S17" s="17">
        <f>SUMPRODUCT(O17:P17,C17:D17)+I17</f>
        <v>0.21644447754399387</v>
      </c>
      <c r="T17" s="17">
        <f t="shared" si="14"/>
        <v>0.80845471508708733</v>
      </c>
      <c r="U17" s="17">
        <f t="shared" si="15"/>
        <v>0.52565848336509013</v>
      </c>
      <c r="V17" s="17">
        <f t="shared" si="16"/>
        <v>0.55390085362317754</v>
      </c>
      <c r="W17" s="17">
        <f t="shared" si="17"/>
        <v>1.2635695132140807</v>
      </c>
      <c r="X17" s="17">
        <f t="shared" si="18"/>
        <v>-0.80720697623496884</v>
      </c>
      <c r="Y17" s="17">
        <f t="shared" si="19"/>
        <v>1.1618374886116061</v>
      </c>
      <c r="Z17" s="17">
        <f t="shared" si="20"/>
        <v>0.69484037734596971</v>
      </c>
      <c r="AA17" s="17">
        <f t="shared" si="21"/>
        <v>0.6670428263771796</v>
      </c>
      <c r="AB17" s="17">
        <f>$F17*$AA17*(1-$AA17)*($E17-$AA17)*W17*T17*(1-T17)+G17</f>
        <v>0.88126267844590034</v>
      </c>
      <c r="AC17" s="17">
        <f>$F17*$AA17*(1-$AA17)*($E17-$AA17)*X17*U17*(1-U17)+H17</f>
        <v>0.8401347177448375</v>
      </c>
      <c r="AD17" s="17">
        <f>$F17*$AA17*(1-$AA17)*($E17-$AA17)*Y17*V17*(1-V17)+I17</f>
        <v>-0.84457460882038349</v>
      </c>
      <c r="AE17" s="17">
        <f>$F17*$AA17*(1-$AA17)*($E17-$AA17)+J17</f>
        <v>-0.69407394187502813</v>
      </c>
      <c r="AF17" s="17">
        <f>$F17*$AA17*(1-$AA17)*($E17-$AA17)*W17*T17*(1-T17)*C17 +K17</f>
        <v>-0.97124739294948947</v>
      </c>
      <c r="AG17" s="17">
        <f>$F17*$AA17*(1-$AA17)*($E17-$AA17)*W17*T17*(1-T17)*D17+L17</f>
        <v>0.97390100428039783</v>
      </c>
      <c r="AH17" s="17">
        <f>$F17*$AA17*(1-$AA17)*($E17-$AA17)*X17*U17*(1-U17)*C17+M17</f>
        <v>0.91923699869595987</v>
      </c>
      <c r="AI17" s="17">
        <f>$F17*$AA17*(1-$AA17)*($E17-$AA17)*X17*U17*(1-U17)*D17+N17</f>
        <v>-0.97619447563318718</v>
      </c>
      <c r="AJ17" s="17">
        <f>$F17*$AA17*(1-$AA17)*($E17-$AA17)*Y17*V17*(1-V17)*C17+O17</f>
        <v>-0.92766254718166863</v>
      </c>
      <c r="AK17" s="17">
        <f>$F17*$AA17*(1-$AA17)*($E17-$AA17)*Y17*V17*(1-V17)*D17+P17</f>
        <v>1.0119731773529372</v>
      </c>
      <c r="AL17">
        <f>$F17*$AA17*(1-$AA17)*($E17-$AA17)*T17+W17</f>
        <v>1.1437985587485318</v>
      </c>
      <c r="AM17">
        <f>$F17*$AA17*(1-$AA17)*($E17-$AA17)*U17+X17</f>
        <v>-0.88508223269725284</v>
      </c>
      <c r="AN17">
        <f>$F17*$AA17*(1-$AA17)*($E17-$AA17)*V17+Y17</f>
        <v>1.0797781812939613</v>
      </c>
      <c r="AP17">
        <f>1/(1+EXP(-(($C17*$AF$23)+($D17*$AG$23)+$AB$23)))</f>
        <v>0.62475883124213438</v>
      </c>
      <c r="AQ17">
        <f>1/(1+EXP(-(($C17*$AH$23)+($D17*$AI$23)+$AC$23)))</f>
        <v>0.6865356196060125</v>
      </c>
      <c r="AR17">
        <f>1/(1+EXP(-(($C17*$AJ$23)+($D17*$AK$23)+$AD$23)))</f>
        <v>0.3266112211276227</v>
      </c>
      <c r="AS17">
        <f t="shared" si="3"/>
        <v>0.37408906571679584</v>
      </c>
      <c r="AT17">
        <f>(E17-AS17)^2</f>
        <v>0.13994262908886521</v>
      </c>
    </row>
    <row r="18" spans="1:47" x14ac:dyDescent="0.25">
      <c r="A18" s="21"/>
      <c r="B18" s="1">
        <v>17</v>
      </c>
      <c r="C18" s="1">
        <v>4</v>
      </c>
      <c r="D18" s="1">
        <v>0</v>
      </c>
      <c r="E18" s="1">
        <v>0</v>
      </c>
      <c r="F18" s="1">
        <v>1</v>
      </c>
      <c r="G18" s="14">
        <f t="shared" si="4"/>
        <v>0.88126267844590034</v>
      </c>
      <c r="H18" s="14">
        <f t="shared" si="5"/>
        <v>0.8401347177448375</v>
      </c>
      <c r="I18" s="14">
        <f t="shared" si="6"/>
        <v>-0.84457460882038349</v>
      </c>
      <c r="J18" s="14">
        <f t="shared" si="7"/>
        <v>-0.69407394187502813</v>
      </c>
      <c r="K18" s="14">
        <f t="shared" si="8"/>
        <v>-0.97124739294948947</v>
      </c>
      <c r="L18" s="14">
        <f t="shared" si="9"/>
        <v>0.97390100428039783</v>
      </c>
      <c r="M18" s="14">
        <f t="shared" si="10"/>
        <v>0.91923699869595987</v>
      </c>
      <c r="N18" s="14">
        <f t="shared" si="11"/>
        <v>-0.97619447563318718</v>
      </c>
      <c r="O18" s="14">
        <f t="shared" si="12"/>
        <v>-0.92766254718166863</v>
      </c>
      <c r="P18" s="14">
        <f t="shared" si="13"/>
        <v>1.0119731773529372</v>
      </c>
      <c r="Q18" s="17">
        <f>(C18*K18)+(D18*L18)+G18</f>
        <v>-3.0037268933520576</v>
      </c>
      <c r="R18" s="17">
        <f>SUMPRODUCT(C18:D18,M18:N18)+H18</f>
        <v>4.5170827125286772</v>
      </c>
      <c r="S18" s="17">
        <f>SUMPRODUCT(O18:P18,C18:D18)+I18</f>
        <v>-4.5552247975470577</v>
      </c>
      <c r="T18" s="17">
        <f t="shared" si="14"/>
        <v>4.725778828733071E-2</v>
      </c>
      <c r="U18" s="17">
        <f t="shared" si="15"/>
        <v>0.98919713980763391</v>
      </c>
      <c r="V18" s="17">
        <f t="shared" si="16"/>
        <v>1.0402781402038451E-2</v>
      </c>
      <c r="W18" s="17">
        <f t="shared" si="17"/>
        <v>1.1437985587485318</v>
      </c>
      <c r="X18" s="17">
        <f t="shared" si="18"/>
        <v>-0.88508223269725284</v>
      </c>
      <c r="Y18" s="17">
        <f t="shared" si="19"/>
        <v>1.0797781812939613</v>
      </c>
      <c r="Z18" s="17">
        <f t="shared" si="20"/>
        <v>-1.5043086684383216</v>
      </c>
      <c r="AA18" s="17">
        <f t="shared" si="21"/>
        <v>0.18178378030092063</v>
      </c>
      <c r="AB18" s="17">
        <f>$F18*$AA18*(1-$AA18)*($E18-$AA18)*W18*T18*(1-T18)+G18</f>
        <v>0.87987023780601326</v>
      </c>
      <c r="AC18" s="17">
        <f>$F18*$AA18*(1-$AA18)*($E18-$AA18)*X18*U18*(1-U18)+H18</f>
        <v>0.84039044886199787</v>
      </c>
      <c r="AD18" s="17">
        <f>$F18*$AA18*(1-$AA18)*($E18-$AA18)*Y18*V18*(1-V18)+I18</f>
        <v>-0.84487516165734344</v>
      </c>
      <c r="AE18" s="17">
        <f>$F18*$AA18*(1-$AA18)*($E18-$AA18)+J18</f>
        <v>-0.72111217732354371</v>
      </c>
      <c r="AF18" s="17">
        <f>$F18*$AA18*(1-$AA18)*($E18-$AA18)*W18*T18*(1-T18)*C18 +K18</f>
        <v>-0.9768171555090378</v>
      </c>
      <c r="AG18" s="17">
        <f>$F18*$AA18*(1-$AA18)*($E18-$AA18)*W18*T18*(1-T18)*D18+L18</f>
        <v>0.97390100428039783</v>
      </c>
      <c r="AH18" s="17">
        <f>$F18*$AA18*(1-$AA18)*($E18-$AA18)*X18*U18*(1-U18)*C18+M18</f>
        <v>0.92025992316460148</v>
      </c>
      <c r="AI18" s="17">
        <f>$F18*$AA18*(1-$AA18)*($E18-$AA18)*X18*U18*(1-U18)*D18+N18</f>
        <v>-0.97619447563318718</v>
      </c>
      <c r="AJ18" s="17">
        <f>$F18*$AA18*(1-$AA18)*($E18-$AA18)*Y18*V18*(1-V18)*C18+O18</f>
        <v>-0.92886475852950845</v>
      </c>
      <c r="AK18" s="17">
        <f>$F18*$AA18*(1-$AA18)*($E18-$AA18)*Y18*V18*(1-V18)*D18+P18</f>
        <v>1.0119731773529372</v>
      </c>
      <c r="AL18">
        <f>$F18*$AA18*(1-$AA18)*($E18-$AA18)*T18+W18</f>
        <v>1.1425207915420428</v>
      </c>
      <c r="AM18">
        <f>$F18*$AA18*(1-$AA18)*($E18-$AA18)*U18+X18</f>
        <v>-0.91182837786836979</v>
      </c>
      <c r="AN18">
        <f>$F18*$AA18*(1-$AA18)*($E18-$AA18)*V18+Y18</f>
        <v>1.0794969084410935</v>
      </c>
      <c r="AP18">
        <f>1/(1+EXP(-(($C18*$AF$23)+($D18*$AG$23)+$AB$23)))</f>
        <v>3.3823174817793331E-2</v>
      </c>
      <c r="AQ18">
        <f>1/(1+EXP(-(($C18*$AH$23)+($D18*$AI$23)+$AC$23)))</f>
        <v>0.99025049021743416</v>
      </c>
      <c r="AR18">
        <f>1/(1+EXP(-(($C18*$AJ$23)+($D18*$AK$23)+$AD$23)))</f>
        <v>9.2445032556966768E-3</v>
      </c>
      <c r="AS18">
        <f t="shared" si="3"/>
        <v>0.13766057114147084</v>
      </c>
      <c r="AT18">
        <f>(E18-AS18)^2</f>
        <v>1.8950432846995956E-2</v>
      </c>
    </row>
    <row r="19" spans="1:47" x14ac:dyDescent="0.25">
      <c r="A19" s="21"/>
      <c r="B19" s="1">
        <v>18</v>
      </c>
      <c r="C19" s="1">
        <v>4</v>
      </c>
      <c r="D19" s="1">
        <v>2</v>
      </c>
      <c r="E19" s="1">
        <v>0</v>
      </c>
      <c r="F19" s="1">
        <v>1</v>
      </c>
      <c r="G19" s="14">
        <f t="shared" si="4"/>
        <v>0.87987023780601326</v>
      </c>
      <c r="H19" s="14">
        <f t="shared" si="5"/>
        <v>0.84039044886199787</v>
      </c>
      <c r="I19" s="14">
        <f t="shared" si="6"/>
        <v>-0.84487516165734344</v>
      </c>
      <c r="J19" s="14">
        <f t="shared" si="7"/>
        <v>-0.72111217732354371</v>
      </c>
      <c r="K19" s="14">
        <f t="shared" si="8"/>
        <v>-0.9768171555090378</v>
      </c>
      <c r="L19" s="14">
        <f t="shared" si="9"/>
        <v>0.97390100428039783</v>
      </c>
      <c r="M19" s="14">
        <f t="shared" si="10"/>
        <v>0.92025992316460148</v>
      </c>
      <c r="N19" s="14">
        <f t="shared" si="11"/>
        <v>-0.97619447563318718</v>
      </c>
      <c r="O19" s="14">
        <f t="shared" si="12"/>
        <v>-0.92886475852950845</v>
      </c>
      <c r="P19" s="14">
        <f t="shared" si="13"/>
        <v>1.0119731773529372</v>
      </c>
      <c r="Q19" s="17">
        <f>(C19*K19)+(D19*L19)+G19</f>
        <v>-1.0795963756693423</v>
      </c>
      <c r="R19" s="17">
        <f>SUMPRODUCT(C19:D19,M19:N19)+H19</f>
        <v>2.5690411902540293</v>
      </c>
      <c r="S19" s="17">
        <f>SUMPRODUCT(O19:P19,C19:D19)+I19</f>
        <v>-2.5363878410695029</v>
      </c>
      <c r="T19" s="17">
        <f t="shared" si="14"/>
        <v>0.25358240641879232</v>
      </c>
      <c r="U19" s="17">
        <f t="shared" si="15"/>
        <v>0.92884235016673689</v>
      </c>
      <c r="V19" s="17">
        <f t="shared" si="16"/>
        <v>7.334630161813821E-2</v>
      </c>
      <c r="W19" s="17">
        <f t="shared" si="17"/>
        <v>1.1425207915420428</v>
      </c>
      <c r="X19" s="17">
        <f t="shared" si="18"/>
        <v>-0.91182837786836979</v>
      </c>
      <c r="Y19" s="17">
        <f t="shared" si="19"/>
        <v>1.0794969084410935</v>
      </c>
      <c r="Z19" s="17">
        <f t="shared" si="20"/>
        <v>-1.1991567132264209</v>
      </c>
      <c r="AA19" s="17">
        <f t="shared" si="21"/>
        <v>0.23162526649881238</v>
      </c>
      <c r="AB19" s="17">
        <f>$F19*$AA19*(1-$AA19)*($E19-$AA19)*W19*T19*(1-T19)+G19</f>
        <v>0.87095546996090634</v>
      </c>
      <c r="AC19" s="17">
        <f>$F19*$AA19*(1-$AA19)*($E19-$AA19)*X19*U19*(1-U19)+H19</f>
        <v>0.84287484959252679</v>
      </c>
      <c r="AD19" s="17">
        <f>$F19*$AA19*(1-$AA19)*($E19-$AA19)*Y19*V19*(1-V19)+I19</f>
        <v>-0.8478997204148282</v>
      </c>
      <c r="AE19" s="17">
        <f>$F19*$AA19*(1-$AA19)*($E19-$AA19)+J19</f>
        <v>-0.76233568468877833</v>
      </c>
      <c r="AF19" s="17">
        <f>$F19*$AA19*(1-$AA19)*($E19-$AA19)*W19*T19*(1-T19)*C19 +K19</f>
        <v>-1.0124762268894656</v>
      </c>
      <c r="AG19" s="17">
        <f>$F19*$AA19*(1-$AA19)*($E19-$AA19)*W19*T19*(1-T19)*D19+L19</f>
        <v>0.95607146859018388</v>
      </c>
      <c r="AH19" s="17">
        <f>$F19*$AA19*(1-$AA19)*($E19-$AA19)*X19*U19*(1-U19)*C19+M19</f>
        <v>0.93019752608671691</v>
      </c>
      <c r="AI19" s="17">
        <f>$F19*$AA19*(1-$AA19)*($E19-$AA19)*X19*U19*(1-U19)*D19+N19</f>
        <v>-0.97122567417212946</v>
      </c>
      <c r="AJ19" s="17">
        <f>$F19*$AA19*(1-$AA19)*($E19-$AA19)*Y19*V19*(1-V19)*C19+O19</f>
        <v>-0.94096299355944746</v>
      </c>
      <c r="AK19" s="17">
        <f>$F19*$AA19*(1-$AA19)*($E19-$AA19)*Y19*V19*(1-V19)*D19+P19</f>
        <v>1.0059240598379677</v>
      </c>
      <c r="AL19">
        <f>$F19*$AA19*(1-$AA19)*($E19-$AA19)*T19+W19</f>
        <v>1.1320672353433439</v>
      </c>
      <c r="AM19">
        <f>$F19*$AA19*(1-$AA19)*($E19-$AA19)*U19+X19</f>
        <v>-0.95011851733161012</v>
      </c>
      <c r="AN19">
        <f>$F19*$AA19*(1-$AA19)*($E19-$AA19)*V19+Y19</f>
        <v>1.0764733166361253</v>
      </c>
      <c r="AP19">
        <f>1/(1+EXP(-(($C19*$AF$23)+($D19*$AG$23)+$AB$23)))</f>
        <v>0.18542439101322872</v>
      </c>
      <c r="AQ19">
        <f>1/(1+EXP(-(($C19*$AH$23)+($D19*$AI$23)+$AC$23)))</f>
        <v>0.93655807355079046</v>
      </c>
      <c r="AR19">
        <f>1/(1+EXP(-(($C19*$AJ$23)+($D19*$AK$23)+$AD$23)))</f>
        <v>6.4297707057266354E-2</v>
      </c>
      <c r="AS19">
        <f t="shared" si="3"/>
        <v>0.17513635216087275</v>
      </c>
      <c r="AT19">
        <f>(E19-AS19)^2</f>
        <v>3.0672741848217239E-2</v>
      </c>
    </row>
    <row r="20" spans="1:47" x14ac:dyDescent="0.25">
      <c r="A20" s="21"/>
      <c r="B20" s="1">
        <v>19</v>
      </c>
      <c r="C20" s="1">
        <v>5</v>
      </c>
      <c r="D20" s="1">
        <v>0</v>
      </c>
      <c r="E20" s="1">
        <v>0</v>
      </c>
      <c r="F20" s="1">
        <v>1</v>
      </c>
      <c r="G20" s="14">
        <f t="shared" si="4"/>
        <v>0.87095546996090634</v>
      </c>
      <c r="H20" s="14">
        <f t="shared" si="5"/>
        <v>0.84287484959252679</v>
      </c>
      <c r="I20" s="14">
        <f t="shared" si="6"/>
        <v>-0.8478997204148282</v>
      </c>
      <c r="J20" s="14">
        <f t="shared" si="7"/>
        <v>-0.76233568468877833</v>
      </c>
      <c r="K20" s="14">
        <f t="shared" si="8"/>
        <v>-1.0124762268894656</v>
      </c>
      <c r="L20" s="14">
        <f t="shared" si="9"/>
        <v>0.95607146859018388</v>
      </c>
      <c r="M20" s="14">
        <f t="shared" si="10"/>
        <v>0.93019752608671691</v>
      </c>
      <c r="N20" s="14">
        <f t="shared" si="11"/>
        <v>-0.97122567417212946</v>
      </c>
      <c r="O20" s="14">
        <f t="shared" si="12"/>
        <v>-0.94096299355944746</v>
      </c>
      <c r="P20" s="14">
        <f t="shared" si="13"/>
        <v>1.0059240598379677</v>
      </c>
      <c r="Q20" s="17">
        <f>(C20*K20)+(D20*L20)+G20</f>
        <v>-4.1914256644864221</v>
      </c>
      <c r="R20" s="17">
        <f>SUMPRODUCT(C20:D20,M20:N20)+H20</f>
        <v>5.4938624800261113</v>
      </c>
      <c r="S20" s="17">
        <f>SUMPRODUCT(O20:P20,C20:D20)+I20</f>
        <v>-5.552714688212065</v>
      </c>
      <c r="T20" s="17">
        <f t="shared" si="14"/>
        <v>1.4899358312784619E-2</v>
      </c>
      <c r="U20" s="17">
        <f t="shared" si="15"/>
        <v>0.99590490752842409</v>
      </c>
      <c r="V20" s="17">
        <f t="shared" si="16"/>
        <v>3.8619458718360802E-3</v>
      </c>
      <c r="W20" s="17">
        <f t="shared" si="17"/>
        <v>1.1320672353433439</v>
      </c>
      <c r="X20" s="17">
        <f t="shared" si="18"/>
        <v>-0.95011851733161012</v>
      </c>
      <c r="Y20" s="17">
        <f t="shared" si="19"/>
        <v>1.0764733166361253</v>
      </c>
      <c r="Z20" s="17">
        <f t="shared" si="20"/>
        <v>-1.6875390217780906</v>
      </c>
      <c r="AA20" s="17">
        <f t="shared" si="21"/>
        <v>0.15609975693529951</v>
      </c>
      <c r="AB20" s="17">
        <f>$F20*$AA20*(1-$AA20)*($E20-$AA20)*W20*T20*(1-T20)+G20</f>
        <v>0.87061379279726514</v>
      </c>
      <c r="AC20" s="17">
        <f>$F20*$AA20*(1-$AA20)*($E20-$AA20)*X20*U20*(1-U20)+H20</f>
        <v>0.84295453062144088</v>
      </c>
      <c r="AD20" s="17">
        <f>$F20*$AA20*(1-$AA20)*($E20-$AA20)*Y20*V20*(1-V20)+I20</f>
        <v>-0.84798487823742374</v>
      </c>
      <c r="AE20" s="17">
        <f>$F20*$AA20*(1-$AA20)*($E20-$AA20)+J20</f>
        <v>-0.78289911509143606</v>
      </c>
      <c r="AF20" s="17">
        <f>$F20*$AA20*(1-$AA20)*($E20-$AA20)*W20*T20*(1-T20)*C20 +K20</f>
        <v>-1.0141846127076715</v>
      </c>
      <c r="AG20" s="17">
        <f>$F20*$AA20*(1-$AA20)*($E20-$AA20)*W20*T20*(1-T20)*D20+L20</f>
        <v>0.95607146859018388</v>
      </c>
      <c r="AH20" s="17">
        <f>$F20*$AA20*(1-$AA20)*($E20-$AA20)*X20*U20*(1-U20)*C20+M20</f>
        <v>0.93059593123128748</v>
      </c>
      <c r="AI20" s="17">
        <f>$F20*$AA20*(1-$AA20)*($E20-$AA20)*X20*U20*(1-U20)*D20+N20</f>
        <v>-0.97122567417212946</v>
      </c>
      <c r="AJ20" s="17">
        <f>$F20*$AA20*(1-$AA20)*($E20-$AA20)*Y20*V20*(1-V20)*C20+O20</f>
        <v>-0.94138878267242543</v>
      </c>
      <c r="AK20" s="17">
        <f>$F20*$AA20*(1-$AA20)*($E20-$AA20)*Y20*V20*(1-V20)*D20+P20</f>
        <v>1.0059240598379677</v>
      </c>
      <c r="AL20">
        <f>$F20*$AA20*(1-$AA20)*($E20-$AA20)*T20+W20</f>
        <v>1.1317608534256347</v>
      </c>
      <c r="AM20">
        <f>$F20*$AA20*(1-$AA20)*($E20-$AA20)*U20+X20</f>
        <v>-0.97059773858523612</v>
      </c>
      <c r="AN20">
        <f>$F20*$AA20*(1-$AA20)*($E20-$AA20)*V20+Y20</f>
        <v>1.0763939017809709</v>
      </c>
      <c r="AP20">
        <f>1/(1+EXP(-(($C20*$AF$23)+($D20*$AG$23)+$AB$23)))</f>
        <v>1.2057624543157525E-2</v>
      </c>
      <c r="AQ20">
        <f>1/(1+EXP(-(($C20*$AH$23)+($D20*$AI$23)+$AC$23)))</f>
        <v>0.99618323486130378</v>
      </c>
      <c r="AR20">
        <f>1/(1+EXP(-(($C20*$AJ$23)+($D20*$AK$23)+$AD$23)))</f>
        <v>3.5745782252137271E-3</v>
      </c>
      <c r="AS20">
        <f t="shared" si="3"/>
        <v>0.13336113260079691</v>
      </c>
      <c r="AT20">
        <f>(E20-AS20)^2</f>
        <v>1.7785191688567334E-2</v>
      </c>
    </row>
    <row r="21" spans="1:47" x14ac:dyDescent="0.25">
      <c r="A21" s="21"/>
      <c r="B21" s="1">
        <v>20</v>
      </c>
      <c r="C21" s="1">
        <v>5</v>
      </c>
      <c r="D21" s="1">
        <v>1</v>
      </c>
      <c r="E21" s="1">
        <v>0</v>
      </c>
      <c r="F21" s="1">
        <v>1</v>
      </c>
      <c r="G21" s="14">
        <f t="shared" si="4"/>
        <v>0.87061379279726514</v>
      </c>
      <c r="H21" s="14">
        <f t="shared" si="5"/>
        <v>0.84295453062144088</v>
      </c>
      <c r="I21" s="14">
        <f t="shared" si="6"/>
        <v>-0.84798487823742374</v>
      </c>
      <c r="J21" s="14">
        <f t="shared" si="7"/>
        <v>-0.78289911509143606</v>
      </c>
      <c r="K21" s="14">
        <f t="shared" si="8"/>
        <v>-1.0141846127076715</v>
      </c>
      <c r="L21" s="14">
        <f t="shared" si="9"/>
        <v>0.95607146859018388</v>
      </c>
      <c r="M21" s="14">
        <f t="shared" si="10"/>
        <v>0.93059593123128748</v>
      </c>
      <c r="N21" s="14">
        <f t="shared" si="11"/>
        <v>-0.97122567417212946</v>
      </c>
      <c r="O21" s="14">
        <f t="shared" si="12"/>
        <v>-0.94138878267242543</v>
      </c>
      <c r="P21" s="14">
        <f t="shared" si="13"/>
        <v>1.0059240598379677</v>
      </c>
      <c r="Q21" s="17">
        <f>(C21*K21)+(D21*L21)+G21</f>
        <v>-3.244237802150908</v>
      </c>
      <c r="R21" s="17">
        <f>SUMPRODUCT(C21:D21,M21:N21)+H21</f>
        <v>4.5247085126057494</v>
      </c>
      <c r="S21" s="17">
        <f>SUMPRODUCT(O21:P21,C21:D21)+I21</f>
        <v>-4.5490047317615829</v>
      </c>
      <c r="T21" s="17">
        <f t="shared" si="14"/>
        <v>3.7534496718959968E-2</v>
      </c>
      <c r="U21" s="17">
        <f t="shared" si="15"/>
        <v>0.98927832705117391</v>
      </c>
      <c r="V21" s="17">
        <f t="shared" si="16"/>
        <v>1.0467009653441077E-2</v>
      </c>
      <c r="W21" s="17">
        <f t="shared" si="17"/>
        <v>1.1317608534256347</v>
      </c>
      <c r="X21" s="17">
        <f t="shared" si="18"/>
        <v>-0.97059773858523612</v>
      </c>
      <c r="Y21" s="17">
        <f t="shared" si="19"/>
        <v>1.0763939017809709</v>
      </c>
      <c r="Z21" s="17">
        <f t="shared" si="20"/>
        <v>-1.6893437227582928</v>
      </c>
      <c r="AA21" s="17">
        <f t="shared" si="21"/>
        <v>0.15586216646371912</v>
      </c>
      <c r="AB21" s="17">
        <f>$F21*$AA21*(1-$AA21)*($E21-$AA21)*W21*T21*(1-T21)+G21</f>
        <v>0.86977536586573045</v>
      </c>
      <c r="AC21" s="17">
        <f>$F21*$AA21*(1-$AA21)*($E21-$AA21)*X21*U21*(1-U21)+H21</f>
        <v>0.84316564368493063</v>
      </c>
      <c r="AD21" s="17">
        <f>$F21*$AA21*(1-$AA21)*($E21-$AA21)*Y21*V21*(1-V21)+I21</f>
        <v>-0.84821350070810664</v>
      </c>
      <c r="AE21" s="17">
        <f>$F21*$AA21*(1-$AA21)*($E21-$AA21)+J21</f>
        <v>-0.80340576808853237</v>
      </c>
      <c r="AF21" s="17">
        <f>$F21*$AA21*(1-$AA21)*($E21-$AA21)*W21*T21*(1-T21)*C21 +K21</f>
        <v>-1.0183767473653451</v>
      </c>
      <c r="AG21" s="17">
        <f>$F21*$AA21*(1-$AA21)*($E21-$AA21)*W21*T21*(1-T21)*D21+L21</f>
        <v>0.9552330416586492</v>
      </c>
      <c r="AH21" s="17">
        <f>$F21*$AA21*(1-$AA21)*($E21-$AA21)*X21*U21*(1-U21)*C21+M21</f>
        <v>0.93165149654873636</v>
      </c>
      <c r="AI21" s="17">
        <f>$F21*$AA21*(1-$AA21)*($E21-$AA21)*X21*U21*(1-U21)*D21+N21</f>
        <v>-0.97101456110863971</v>
      </c>
      <c r="AJ21" s="17">
        <f>$F21*$AA21*(1-$AA21)*($E21-$AA21)*Y21*V21*(1-V21)*C21+O21</f>
        <v>-0.94253189502583978</v>
      </c>
      <c r="AK21" s="17">
        <f>$F21*$AA21*(1-$AA21)*($E21-$AA21)*Y21*V21*(1-V21)*D21+P21</f>
        <v>1.0056954373672848</v>
      </c>
      <c r="AL21">
        <f>$F21*$AA21*(1-$AA21)*($E21-$AA21)*T21+W21</f>
        <v>1.1309911465259983</v>
      </c>
      <c r="AM21">
        <f>$F21*$AA21*(1-$AA21)*($E21-$AA21)*U21+X21</f>
        <v>-0.99088452595562249</v>
      </c>
      <c r="AN21">
        <f>$F21*$AA21*(1-$AA21)*($E21-$AA21)*V21+Y21</f>
        <v>1.0761792584460905</v>
      </c>
      <c r="AP21">
        <f>1/(1+EXP(-(($C21*$AF$23)+($D21*$AG$23)+$AB$23)))</f>
        <v>3.0182756294317825E-2</v>
      </c>
      <c r="AQ21">
        <f>1/(1+EXP(-(($C21*$AH$23)+($D21*$AI$23)+$AC$23)))</f>
        <v>0.99005017637890314</v>
      </c>
      <c r="AR21">
        <f>1/(1+EXP(-(($C21*$AJ$23)+($D21*$AK$23)+$AD$23)))</f>
        <v>9.6414601058071158E-3</v>
      </c>
      <c r="AS21">
        <f t="shared" si="3"/>
        <v>0.13725085895112027</v>
      </c>
      <c r="AT21">
        <f>(E21-AS21)^2</f>
        <v>1.8837798282820312E-2</v>
      </c>
    </row>
    <row r="22" spans="1:47" x14ac:dyDescent="0.25">
      <c r="A22" s="21"/>
      <c r="B22" s="1">
        <v>21</v>
      </c>
      <c r="C22" s="1">
        <v>5</v>
      </c>
      <c r="D22" s="1">
        <v>2</v>
      </c>
      <c r="E22" s="1">
        <v>0</v>
      </c>
      <c r="F22" s="1">
        <v>1</v>
      </c>
      <c r="G22" s="14">
        <f t="shared" si="4"/>
        <v>0.86977536586573045</v>
      </c>
      <c r="H22" s="14">
        <f t="shared" si="5"/>
        <v>0.84316564368493063</v>
      </c>
      <c r="I22" s="14">
        <f t="shared" si="6"/>
        <v>-0.84821350070810664</v>
      </c>
      <c r="J22" s="14">
        <f t="shared" si="7"/>
        <v>-0.80340576808853237</v>
      </c>
      <c r="K22" s="14">
        <f t="shared" si="8"/>
        <v>-1.0183767473653451</v>
      </c>
      <c r="L22" s="14">
        <f t="shared" si="9"/>
        <v>0.9552330416586492</v>
      </c>
      <c r="M22" s="14">
        <f t="shared" si="10"/>
        <v>0.93165149654873636</v>
      </c>
      <c r="N22" s="14">
        <f t="shared" si="11"/>
        <v>-0.97101456110863971</v>
      </c>
      <c r="O22" s="14">
        <f t="shared" si="12"/>
        <v>-0.94253189502583978</v>
      </c>
      <c r="P22" s="14">
        <f t="shared" si="13"/>
        <v>1.0056954373672848</v>
      </c>
      <c r="Q22" s="17">
        <f>(C22*K22)+(D22*L22)+G22</f>
        <v>-2.3116422876436964</v>
      </c>
      <c r="R22" s="17">
        <f>SUMPRODUCT(C22:D22,M22:N22)+H22</f>
        <v>3.5593940042113332</v>
      </c>
      <c r="S22" s="17">
        <f>SUMPRODUCT(O22:P22,C22:D22)+I22</f>
        <v>-3.5494821011027353</v>
      </c>
      <c r="T22" s="17">
        <f t="shared" si="14"/>
        <v>9.0163330726262883E-2</v>
      </c>
      <c r="U22" s="17">
        <f t="shared" si="15"/>
        <v>0.97233127913949247</v>
      </c>
      <c r="V22" s="17">
        <f t="shared" si="16"/>
        <v>2.7936634501313399E-2</v>
      </c>
      <c r="W22" s="17">
        <f t="shared" si="17"/>
        <v>1.1309911465259983</v>
      </c>
      <c r="X22" s="17">
        <f t="shared" si="18"/>
        <v>-0.99088452595562249</v>
      </c>
      <c r="Y22" s="17">
        <f t="shared" si="19"/>
        <v>1.0761792584460905</v>
      </c>
      <c r="Z22" s="17">
        <f t="shared" si="20"/>
        <v>-1.6348350312966908</v>
      </c>
      <c r="AA22" s="17">
        <f t="shared" si="21"/>
        <v>0.16316908652990619</v>
      </c>
      <c r="AB22" s="17">
        <f>$F22*$AA22*(1-$AA22)*($E22-$AA22)*W22*T22*(1-T22)+G22</f>
        <v>0.86770824406263314</v>
      </c>
      <c r="AC22" s="17">
        <f>$F22*$AA22*(1-$AA22)*($E22-$AA22)*X22*U22*(1-U22)+H22</f>
        <v>0.84375957997895912</v>
      </c>
      <c r="AD22" s="17">
        <f>$F22*$AA22*(1-$AA22)*($E22-$AA22)*Y22*V22*(1-V22)+I22</f>
        <v>-0.848864629289249</v>
      </c>
      <c r="AE22" s="17">
        <f>$F22*$AA22*(1-$AA22)*($E22-$AA22)+J22</f>
        <v>-0.8256856805220284</v>
      </c>
      <c r="AF22" s="17">
        <f>$F22*$AA22*(1-$AA22)*($E22-$AA22)*W22*T22*(1-T22)*C22 +K22</f>
        <v>-1.0287123563808318</v>
      </c>
      <c r="AG22" s="17">
        <f>$F22*$AA22*(1-$AA22)*($E22-$AA22)*W22*T22*(1-T22)*D22+L22</f>
        <v>0.95109879805245445</v>
      </c>
      <c r="AH22" s="17">
        <f>$F22*$AA22*(1-$AA22)*($E22-$AA22)*X22*U22*(1-U22)*C22+M22</f>
        <v>0.93462117801887901</v>
      </c>
      <c r="AI22" s="17">
        <f>$F22*$AA22*(1-$AA22)*($E22-$AA22)*X22*U22*(1-U22)*D22+N22</f>
        <v>-0.96982668852058262</v>
      </c>
      <c r="AJ22" s="17">
        <f>$F22*$AA22*(1-$AA22)*($E22-$AA22)*Y22*V22*(1-V22)*C22+O22</f>
        <v>-0.94578753793155179</v>
      </c>
      <c r="AK22" s="17">
        <f>$F22*$AA22*(1-$AA22)*($E22-$AA22)*Y22*V22*(1-V22)*D22+P22</f>
        <v>1.0043931802050001</v>
      </c>
      <c r="AL22">
        <f>$F22*$AA22*(1-$AA22)*($E22-$AA22)*T22+W22</f>
        <v>1.1289823154127048</v>
      </c>
      <c r="AM22">
        <f>$F22*$AA22*(1-$AA22)*($E22-$AA22)*U22+X22</f>
        <v>-1.0125479817111995</v>
      </c>
      <c r="AN22">
        <f>$F22*$AA22*(1-$AA22)*($E22-$AA22)*V22+Y22</f>
        <v>1.0755568326757148</v>
      </c>
      <c r="AP22">
        <f>1/(1+EXP(-(($C22*$AF$23)+($D22*$AG$23)+$AB$23)))</f>
        <v>7.352602262449974E-2</v>
      </c>
      <c r="AQ22">
        <f>1/(1+EXP(-(($C22*$AH$23)+($D22*$AI$23)+$AC$23)))</f>
        <v>0.97431615452082343</v>
      </c>
      <c r="AR22">
        <f>1/(1+EXP(-(($C22*$AJ$23)+($D22*$AK$23)+$AD$23)))</f>
        <v>2.5739251585092472E-2</v>
      </c>
      <c r="AS22">
        <f t="shared" si="3"/>
        <v>0.14729322709949635</v>
      </c>
      <c r="AT22">
        <f>(E22-AS22)^2</f>
        <v>2.1695294749383809E-2</v>
      </c>
      <c r="AU22" s="10" t="s">
        <v>55</v>
      </c>
    </row>
    <row r="23" spans="1:47" ht="15.75" thickBot="1" x14ac:dyDescent="0.3">
      <c r="A23" s="22"/>
      <c r="B23" s="5">
        <v>22</v>
      </c>
      <c r="C23" s="5">
        <v>5</v>
      </c>
      <c r="D23" s="5">
        <v>3</v>
      </c>
      <c r="E23" s="5">
        <v>0</v>
      </c>
      <c r="F23" s="5">
        <v>1</v>
      </c>
      <c r="G23" s="15">
        <f t="shared" si="4"/>
        <v>0.86770824406263314</v>
      </c>
      <c r="H23" s="15">
        <f t="shared" si="5"/>
        <v>0.84375957997895912</v>
      </c>
      <c r="I23" s="15">
        <f t="shared" si="6"/>
        <v>-0.848864629289249</v>
      </c>
      <c r="J23" s="15">
        <f t="shared" si="7"/>
        <v>-0.8256856805220284</v>
      </c>
      <c r="K23" s="15">
        <f t="shared" si="8"/>
        <v>-1.0287123563808318</v>
      </c>
      <c r="L23" s="15">
        <f t="shared" si="9"/>
        <v>0.95109879805245445</v>
      </c>
      <c r="M23" s="15">
        <f t="shared" si="10"/>
        <v>0.93462117801887901</v>
      </c>
      <c r="N23" s="15">
        <f t="shared" si="11"/>
        <v>-0.96982668852058262</v>
      </c>
      <c r="O23" s="15">
        <f t="shared" si="12"/>
        <v>-0.94578753793155179</v>
      </c>
      <c r="P23" s="15">
        <f t="shared" si="13"/>
        <v>1.0043931802050001</v>
      </c>
      <c r="Q23" s="18">
        <f>(C23*K23)+(D23*L23)+G23</f>
        <v>-1.4225571436841626</v>
      </c>
      <c r="R23" s="18">
        <f>SUMPRODUCT(C23:D23,M23:N23)+H23</f>
        <v>2.6073854045116063</v>
      </c>
      <c r="S23" s="18">
        <f>SUMPRODUCT(O23:P23,C23:D23)+I23</f>
        <v>-2.5646227783320072</v>
      </c>
      <c r="T23" s="18">
        <f t="shared" si="14"/>
        <v>0.19426101711429591</v>
      </c>
      <c r="U23" s="18">
        <f t="shared" si="15"/>
        <v>0.93133538189617759</v>
      </c>
      <c r="V23" s="18">
        <f t="shared" si="16"/>
        <v>7.1450235321143168E-2</v>
      </c>
      <c r="W23" s="18">
        <f t="shared" si="17"/>
        <v>1.1289823154127048</v>
      </c>
      <c r="X23" s="18">
        <f t="shared" si="18"/>
        <v>-1.0125479817111995</v>
      </c>
      <c r="Y23" s="18">
        <f t="shared" si="19"/>
        <v>1.0755568326757148</v>
      </c>
      <c r="Z23" s="18">
        <f t="shared" si="20"/>
        <v>-1.4725414000651642</v>
      </c>
      <c r="AA23" s="18">
        <f t="shared" si="21"/>
        <v>0.18655664096891669</v>
      </c>
      <c r="AB23" s="18">
        <f>$F23*$AA23*(1-$AA23)*($E23-$AA23)*W23*T23*(1-T23)+G23</f>
        <v>0.86270541207192064</v>
      </c>
      <c r="AC23" s="18">
        <f>$F23*$AA23*(1-$AA23)*($E23-$AA23)*X23*U23*(1-U23)+H23</f>
        <v>0.84559275304834081</v>
      </c>
      <c r="AD23" s="18">
        <f>$F23*$AA23*(1-$AA23)*($E23-$AA23)*Y23*V23*(1-V23)+I23</f>
        <v>-0.85088481342442868</v>
      </c>
      <c r="AE23" s="18">
        <f>$F23*$AA23*(1-$AA23)*($E23-$AA23)+J23</f>
        <v>-0.85399625909044108</v>
      </c>
      <c r="AF23" s="18">
        <f>$F23*$AA23*(1-$AA23)*($E23-$AA23)*W23*T23*(1-T23)*C23 +K23</f>
        <v>-1.0537265163343941</v>
      </c>
      <c r="AG23" s="18">
        <f>$F23*$AA23*(1-$AA23)*($E23-$AA23)*W23*T23*(1-T23)*D23+L23</f>
        <v>0.93609030208031707</v>
      </c>
      <c r="AH23" s="18">
        <f>$F23*$AA23*(1-$AA23)*($E23-$AA23)*X23*U23*(1-U23)*C23+M23</f>
        <v>0.94378704336578756</v>
      </c>
      <c r="AI23" s="18">
        <f>$F23*$AA23*(1-$AA23)*($E23-$AA23)*X23*U23*(1-U23)*D23+N23</f>
        <v>-0.96432716931243756</v>
      </c>
      <c r="AJ23" s="18">
        <f>$F23*$AA23*(1-$AA23)*($E23-$AA23)*Y23*V23*(1-V23)*C23+O23</f>
        <v>-0.9558884586074502</v>
      </c>
      <c r="AK23" s="18">
        <f>$F23*$AA23*(1-$AA23)*($E23-$AA23)*Y23*V23*(1-V23)*D23+P23</f>
        <v>0.99833262779946108</v>
      </c>
      <c r="AL23" s="6">
        <f>$F23*$AA23*(1-$AA23)*($E23-$AA23)*T23+W23</f>
        <v>1.1234826736249108</v>
      </c>
      <c r="AM23" s="6">
        <f>$F23*$AA23*(1-$AA23)*($E23-$AA23)*U23+X23</f>
        <v>-1.0389146252139139</v>
      </c>
      <c r="AN23" s="6">
        <f>$F23*$AA23*(1-$AA23)*($E23-$AA23)*V23+Y23</f>
        <v>1.0735340351749241</v>
      </c>
      <c r="AP23">
        <f>1/(1+EXP(-(($C23*$AF$23)+($D23*$AG$23)+$AB$23)))</f>
        <v>0.16830943933732456</v>
      </c>
      <c r="AQ23">
        <f>1/(1+EXP(-(($C23*$AH$23)+($D23*$AI$23)+$AC$23)))</f>
        <v>0.93532664098351426</v>
      </c>
      <c r="AR23">
        <f>1/(1+EXP(-(($C23*$AJ$23)+($D23*$AK$23)+$AD$23)))</f>
        <v>6.6899012830110571E-2</v>
      </c>
      <c r="AS23">
        <f t="shared" si="3"/>
        <v>0.17295757224105046</v>
      </c>
      <c r="AT23">
        <f>(E23-AS23)^2</f>
        <v>2.991432179551819E-2</v>
      </c>
      <c r="AU23" s="10">
        <f>SUM(AT2:AT23)/2</f>
        <v>1.9747057875885721</v>
      </c>
    </row>
    <row r="24" spans="1:47" x14ac:dyDescent="0.25">
      <c r="A24" s="20" t="s">
        <v>57</v>
      </c>
      <c r="B24" s="1">
        <v>1</v>
      </c>
      <c r="C24" s="1">
        <f>VLOOKUP($B24,$B$2:$E$23,2,FALSE)</f>
        <v>0</v>
      </c>
      <c r="D24" s="1">
        <f>VLOOKUP($B24,$B$2:$E$23,3,FALSE)</f>
        <v>1</v>
      </c>
      <c r="E24" s="1">
        <f>VLOOKUP($B24,$B$2:$E$23,4,FALSE)</f>
        <v>1</v>
      </c>
      <c r="F24" s="3">
        <f>F2*0.95</f>
        <v>0.95</v>
      </c>
      <c r="G24" s="13">
        <f t="shared" ref="G24:G45" si="22">AB23</f>
        <v>0.86270541207192064</v>
      </c>
      <c r="H24" s="13">
        <f t="shared" ref="H24:H45" si="23">AC23</f>
        <v>0.84559275304834081</v>
      </c>
      <c r="I24" s="13">
        <f t="shared" ref="I24:I45" si="24">AD23</f>
        <v>-0.85088481342442868</v>
      </c>
      <c r="J24" s="13">
        <f t="shared" ref="J24:J45" si="25">AE23</f>
        <v>-0.85399625909044108</v>
      </c>
      <c r="K24" s="13">
        <f t="shared" ref="K24:K45" si="26">AF23</f>
        <v>-1.0537265163343941</v>
      </c>
      <c r="L24" s="13">
        <f t="shared" ref="L24:L45" si="27">AG23</f>
        <v>0.93609030208031707</v>
      </c>
      <c r="M24" s="13">
        <f t="shared" ref="M24:M45" si="28">AH23</f>
        <v>0.94378704336578756</v>
      </c>
      <c r="N24" s="13">
        <f t="shared" ref="N24:N45" si="29">AI23</f>
        <v>-0.96432716931243756</v>
      </c>
      <c r="O24" s="13">
        <f t="shared" ref="O24:O45" si="30">AJ23</f>
        <v>-0.9558884586074502</v>
      </c>
      <c r="P24" s="13">
        <f t="shared" ref="P24:P45" si="31">AK23</f>
        <v>0.99833262779946108</v>
      </c>
      <c r="Q24" s="16">
        <f>(C24*K24)+(D24*L24)+G24</f>
        <v>1.7987957141522377</v>
      </c>
      <c r="R24" s="16">
        <f>SUMPRODUCT(C24:D24,M24:N24)+H24</f>
        <v>-0.11873441626409675</v>
      </c>
      <c r="S24" s="16">
        <f>SUMPRODUCT(O24:P24,C24:D24)+I24</f>
        <v>0.1474478143750324</v>
      </c>
      <c r="T24" s="16">
        <f t="shared" ref="T24:T45" si="32">1/(1+EXP(-Q24))</f>
        <v>0.85800227493893666</v>
      </c>
      <c r="U24" s="16">
        <f t="shared" ref="U24:U45" si="33">1/(1+EXP(-R24))</f>
        <v>0.47035121978578848</v>
      </c>
      <c r="V24" s="16">
        <f t="shared" ref="V24:V45" si="34">1/(1+EXP(-S24))</f>
        <v>0.53679531426152183</v>
      </c>
      <c r="W24" s="16">
        <f t="shared" ref="W24:W45" si="35">AL23</f>
        <v>1.1234826736249108</v>
      </c>
      <c r="X24" s="16">
        <f t="shared" ref="X24:X45" si="36">AM23</f>
        <v>-1.0389146252139139</v>
      </c>
      <c r="Y24" s="16">
        <f t="shared" ref="Y24:Y45" si="37">AN23</f>
        <v>1.0735340351749241</v>
      </c>
      <c r="Z24" s="16">
        <f t="shared" ref="Z24:Z45" si="38">SUMPRODUCT(T24:V24,W24:Y24)+J24</f>
        <v>0.1975677092937147</v>
      </c>
      <c r="AA24" s="16">
        <f t="shared" si="21"/>
        <v>0.54923189236825587</v>
      </c>
      <c r="AB24" s="16">
        <f>$F24*$AA24*(1-$AA24)*($E24-$AA24)*W24*T24*(1-T24)+G24</f>
        <v>0.87721723335139301</v>
      </c>
      <c r="AC24" s="16">
        <f>$F24*$AA24*(1-$AA24)*($E24-$AA24)*X24*U24*(1-U24)+H24</f>
        <v>0.81815327618605493</v>
      </c>
      <c r="AD24" s="16">
        <f>$F24*$AA24*(1-$AA24)*($E24-$AA24)*Y24*V24*(1-V24)+I24</f>
        <v>-0.82258502464451466</v>
      </c>
      <c r="AE24" s="16">
        <f>$F24*$AA24*(1-$AA24)*($E24-$AA24)+J24</f>
        <v>-0.74797676778424027</v>
      </c>
      <c r="AF24" s="16">
        <f>$F24*$AA24*(1-$AA24)*($E24-$AA24)*W24*T24*(1-T24)*C24 +K24</f>
        <v>-1.0537265163343941</v>
      </c>
      <c r="AG24" s="16">
        <f>$F24*$AA24*(1-$AA24)*($E24-$AA24)*W24*T24*(1-T24)*D24+L24</f>
        <v>0.95060212335978944</v>
      </c>
      <c r="AH24" s="16">
        <f>$F24*$AA24*(1-$AA24)*($E24-$AA24)*X24*U24*(1-U24)*C24+M24</f>
        <v>0.94378704336578756</v>
      </c>
      <c r="AI24" s="16">
        <f>$F24*$AA24*(1-$AA24)*($E24-$AA24)*X24*U24*(1-U24)*D24+N24</f>
        <v>-0.99176664617472343</v>
      </c>
      <c r="AJ24" s="16">
        <f>$F24*$AA24*(1-$AA24)*($E24-$AA24)*Y24*V24*(1-V24)*C24+O24</f>
        <v>-0.9558884586074502</v>
      </c>
      <c r="AK24" s="16">
        <f>$F24*$AA24*(1-$AA24)*($E24-$AA24)*Y24*V24*(1-V24)*D24+P24</f>
        <v>1.0266324165793752</v>
      </c>
      <c r="AL24" s="4">
        <f>$F24*$AA24*(1-$AA24)*($E24-$AA24)*T24+W24</f>
        <v>1.2144476383534999</v>
      </c>
      <c r="AM24" s="4">
        <f>$F24*$AA24*(1-$AA24)*($E24-$AA24)*U24+X24</f>
        <v>-0.98904822815697346</v>
      </c>
      <c r="AN24" s="4">
        <f>$F24*$AA24*(1-$AA24)*($E24-$AA24)*V24+Y24</f>
        <v>1.1304448013284829</v>
      </c>
      <c r="AP24">
        <f>1/(1+EXP(-(($C24*$AF$45)+($D24*$AG$45)+$AB$45)))</f>
        <v>0.88465586200950452</v>
      </c>
      <c r="AQ24">
        <f>1/(1+EXP(-(($C24*$AH$45)+($D24*$AI$45)+$AC$45)))</f>
        <v>0.40972713323811344</v>
      </c>
      <c r="AR24">
        <f>1/(1+EXP(-(($C24*$AJ$45)+($D24*$AK$45)+$AD$45)))</f>
        <v>0.60067269378717492</v>
      </c>
      <c r="AS24">
        <f>1/(1+EXP(-(SUMPRODUCT(AP24:AR24,$AL$45:$AN$45)+$AE$45)))</f>
        <v>0.74360102389675287</v>
      </c>
      <c r="AT24">
        <f>(E24-AS24)^2</f>
        <v>6.5740434946793491E-2</v>
      </c>
    </row>
    <row r="25" spans="1:47" x14ac:dyDescent="0.25">
      <c r="A25" s="21"/>
      <c r="B25" s="1">
        <v>22</v>
      </c>
      <c r="C25" s="1">
        <f t="shared" ref="C25:C45" si="39">VLOOKUP($B25,$B$2:$E$23,2,FALSE)</f>
        <v>5</v>
      </c>
      <c r="D25" s="1">
        <f t="shared" ref="D25:D45" si="40">VLOOKUP($B25,$B$2:$E$23,3,FALSE)</f>
        <v>3</v>
      </c>
      <c r="E25" s="1">
        <f t="shared" ref="E25:E45" si="41">VLOOKUP($B25,$B$2:$E$23,4,FALSE)</f>
        <v>0</v>
      </c>
      <c r="F25" s="1">
        <f t="shared" ref="F25:F67" si="42">F3*0.95</f>
        <v>0.95</v>
      </c>
      <c r="G25" s="14">
        <f t="shared" si="22"/>
        <v>0.87721723335139301</v>
      </c>
      <c r="H25" s="14">
        <f t="shared" si="23"/>
        <v>0.81815327618605493</v>
      </c>
      <c r="I25" s="14">
        <f t="shared" si="24"/>
        <v>-0.82258502464451466</v>
      </c>
      <c r="J25" s="14">
        <f t="shared" si="25"/>
        <v>-0.74797676778424027</v>
      </c>
      <c r="K25" s="14">
        <f t="shared" si="26"/>
        <v>-1.0537265163343941</v>
      </c>
      <c r="L25" s="14">
        <f t="shared" si="27"/>
        <v>0.95060212335978944</v>
      </c>
      <c r="M25" s="14">
        <f t="shared" si="28"/>
        <v>0.94378704336578756</v>
      </c>
      <c r="N25" s="14">
        <f t="shared" si="29"/>
        <v>-0.99176664617472343</v>
      </c>
      <c r="O25" s="14">
        <f t="shared" si="30"/>
        <v>-0.9558884586074502</v>
      </c>
      <c r="P25" s="14">
        <f t="shared" si="31"/>
        <v>1.0266324165793752</v>
      </c>
      <c r="Q25" s="17">
        <f>(C25*K25)+(D25*L25)+G25</f>
        <v>-1.539608978241209</v>
      </c>
      <c r="R25" s="17">
        <f>SUMPRODUCT(C25:D25,M25:N25)+H25</f>
        <v>2.561788554490823</v>
      </c>
      <c r="S25" s="17">
        <f>SUMPRODUCT(O25:P25,C25:D25)+I25</f>
        <v>-2.5221300679436398</v>
      </c>
      <c r="T25" s="17">
        <f t="shared" si="32"/>
        <v>0.17659212502546992</v>
      </c>
      <c r="U25" s="17">
        <f t="shared" si="33"/>
        <v>0.92836149927471956</v>
      </c>
      <c r="V25" s="17">
        <f t="shared" si="34"/>
        <v>7.43212686262886E-2</v>
      </c>
      <c r="W25" s="17">
        <f t="shared" si="35"/>
        <v>1.2144476383534999</v>
      </c>
      <c r="X25" s="17">
        <f t="shared" si="36"/>
        <v>-0.98904822815697346</v>
      </c>
      <c r="Y25" s="17">
        <f t="shared" si="37"/>
        <v>1.1304448013284829</v>
      </c>
      <c r="Z25" s="17">
        <f t="shared" si="38"/>
        <v>-1.3676930827953195</v>
      </c>
      <c r="AA25" s="17">
        <f t="shared" si="21"/>
        <v>0.20299281931711555</v>
      </c>
      <c r="AB25" s="17">
        <f>$F25*$AA25*(1-$AA25)*($E25-$AA25)*W25*T25*(1-T25)+G25</f>
        <v>0.87170773149258851</v>
      </c>
      <c r="AC25" s="17">
        <f>$F25*$AA25*(1-$AA25)*($E25-$AA25)*X25*U25*(1-U25)+H25</f>
        <v>0.82020551675736875</v>
      </c>
      <c r="AD25" s="17">
        <f>$F25*$AA25*(1-$AA25)*($E25-$AA25)*Y25*V25*(1-V25)+I25</f>
        <v>-0.82501146684693116</v>
      </c>
      <c r="AE25" s="17">
        <f>$F25*$AA25*(1-$AA25)*($E25-$AA25)+J25</f>
        <v>-0.77917623590397367</v>
      </c>
      <c r="AF25" s="17">
        <f>$F25*$AA25*(1-$AA25)*($E25-$AA25)*W25*T25*(1-T25)*C25 +K25</f>
        <v>-1.0812740256284166</v>
      </c>
      <c r="AG25" s="17">
        <f>$F25*$AA25*(1-$AA25)*($E25-$AA25)*W25*T25*(1-T25)*D25+L25</f>
        <v>0.93407361778337594</v>
      </c>
      <c r="AH25" s="17">
        <f>$F25*$AA25*(1-$AA25)*($E25-$AA25)*X25*U25*(1-U25)*C25+M25</f>
        <v>0.95404824622235673</v>
      </c>
      <c r="AI25" s="17">
        <f>$F25*$AA25*(1-$AA25)*($E25-$AA25)*X25*U25*(1-U25)*D25+N25</f>
        <v>-0.98560992446078188</v>
      </c>
      <c r="AJ25" s="17">
        <f>$F25*$AA25*(1-$AA25)*($E25-$AA25)*Y25*V25*(1-V25)*C25+O25</f>
        <v>-0.96802066961953259</v>
      </c>
      <c r="AK25" s="17">
        <f>$F25*$AA25*(1-$AA25)*($E25-$AA25)*Y25*V25*(1-V25)*D25+P25</f>
        <v>1.0193530899721257</v>
      </c>
      <c r="AL25">
        <f>$F25*$AA25*(1-$AA25)*($E25-$AA25)*T25+W25</f>
        <v>1.2089380579785718</v>
      </c>
      <c r="AM25">
        <f>$F25*$AA25*(1-$AA25)*($E25-$AA25)*U25+X25</f>
        <v>-1.0180126131571829</v>
      </c>
      <c r="AN25">
        <f>$F25*$AA25*(1-$AA25)*($E25-$AA25)*V25+Y25</f>
        <v>1.1281260172773588</v>
      </c>
      <c r="AP25">
        <f>1/(1+EXP(-(($C25*$AF$45)+($D25*$AG$45)+$AB$45)))</f>
        <v>0.35969194947384492</v>
      </c>
      <c r="AQ25">
        <f>1/(1+EXP(-(($C25*$AH$45)+($D25*$AI$45)+$AC$45)))</f>
        <v>0.85029761895496159</v>
      </c>
      <c r="AR25">
        <f>1/(1+EXP(-(($C25*$AJ$45)+($D25*$AK$45)+$AD$45)))</f>
        <v>0.15603139938541763</v>
      </c>
      <c r="AS25">
        <f t="shared" ref="AS25:AS45" si="43">1/(1+EXP(-(SUMPRODUCT(AP25:AR25,$AL$45:$AN$45)+$AE$45)))</f>
        <v>0.34092290509528556</v>
      </c>
      <c r="AT25">
        <f>(E25-AS25)^2</f>
        <v>0.11622842721860908</v>
      </c>
    </row>
    <row r="26" spans="1:47" x14ac:dyDescent="0.25">
      <c r="A26" s="21"/>
      <c r="B26" s="1">
        <v>2</v>
      </c>
      <c r="C26" s="1">
        <f t="shared" si="39"/>
        <v>0</v>
      </c>
      <c r="D26" s="1">
        <f t="shared" si="40"/>
        <v>2</v>
      </c>
      <c r="E26" s="1">
        <f t="shared" si="41"/>
        <v>1</v>
      </c>
      <c r="F26" s="1">
        <f t="shared" si="42"/>
        <v>0.95</v>
      </c>
      <c r="G26" s="14">
        <f t="shared" si="22"/>
        <v>0.87170773149258851</v>
      </c>
      <c r="H26" s="14">
        <f t="shared" si="23"/>
        <v>0.82020551675736875</v>
      </c>
      <c r="I26" s="14">
        <f t="shared" si="24"/>
        <v>-0.82501146684693116</v>
      </c>
      <c r="J26" s="14">
        <f t="shared" si="25"/>
        <v>-0.77917623590397367</v>
      </c>
      <c r="K26" s="14">
        <f t="shared" si="26"/>
        <v>-1.0812740256284166</v>
      </c>
      <c r="L26" s="14">
        <f t="shared" si="27"/>
        <v>0.93407361778337594</v>
      </c>
      <c r="M26" s="14">
        <f t="shared" si="28"/>
        <v>0.95404824622235673</v>
      </c>
      <c r="N26" s="14">
        <f t="shared" si="29"/>
        <v>-0.98560992446078188</v>
      </c>
      <c r="O26" s="14">
        <f t="shared" si="30"/>
        <v>-0.96802066961953259</v>
      </c>
      <c r="P26" s="14">
        <f t="shared" si="31"/>
        <v>1.0193530899721257</v>
      </c>
      <c r="Q26" s="17">
        <f>(C26*K26)+(D26*L26)+G26</f>
        <v>2.7398549670593404</v>
      </c>
      <c r="R26" s="17">
        <f>SUMPRODUCT(C26:D26,M26:N26)+H26</f>
        <v>-1.151014332164195</v>
      </c>
      <c r="S26" s="17">
        <f>SUMPRODUCT(O26:P26,C26:D26)+I26</f>
        <v>1.2136947130973201</v>
      </c>
      <c r="T26" s="17">
        <f t="shared" si="32"/>
        <v>0.93933783290494033</v>
      </c>
      <c r="U26" s="17">
        <f t="shared" si="33"/>
        <v>0.24030385991080017</v>
      </c>
      <c r="V26" s="17">
        <f t="shared" si="34"/>
        <v>0.77095203299632586</v>
      </c>
      <c r="W26" s="17">
        <f t="shared" si="35"/>
        <v>1.2089380579785718</v>
      </c>
      <c r="X26" s="17">
        <f t="shared" si="36"/>
        <v>-1.0180126131571829</v>
      </c>
      <c r="Y26" s="17">
        <f t="shared" si="37"/>
        <v>1.1281260172773588</v>
      </c>
      <c r="Z26" s="17">
        <f t="shared" si="38"/>
        <v>0.98152370571040193</v>
      </c>
      <c r="AA26" s="17">
        <f t="shared" si="21"/>
        <v>0.72741044821470913</v>
      </c>
      <c r="AB26" s="17">
        <f>$F26*$AA26*(1-$AA26)*($E26-$AA26)*W26*T26*(1-T26)+G26</f>
        <v>0.87524497807892343</v>
      </c>
      <c r="AC26" s="17">
        <f>$F26*$AA26*(1-$AA26)*($E26-$AA26)*X26*U26*(1-U26)+H26</f>
        <v>0.81066272654011684</v>
      </c>
      <c r="AD26" s="17">
        <f>$F26*$AA26*(1-$AA26)*($E26-$AA26)*Y26*V26*(1-V26)+I26</f>
        <v>-0.81478247186020358</v>
      </c>
      <c r="AE26" s="17">
        <f>$F26*$AA26*(1-$AA26)*($E26-$AA26)+J26</f>
        <v>-0.72782847016849295</v>
      </c>
      <c r="AF26" s="17">
        <f>$F26*$AA26*(1-$AA26)*($E26-$AA26)*W26*T26*(1-T26)*C26 +K26</f>
        <v>-1.0812740256284166</v>
      </c>
      <c r="AG26" s="17">
        <f>$F26*$AA26*(1-$AA26)*($E26-$AA26)*W26*T26*(1-T26)*D26+L26</f>
        <v>0.94114811095604567</v>
      </c>
      <c r="AH26" s="17">
        <f>$F26*$AA26*(1-$AA26)*($E26-$AA26)*X26*U26*(1-U26)*C26+M26</f>
        <v>0.95404824622235673</v>
      </c>
      <c r="AI26" s="17">
        <f>$F26*$AA26*(1-$AA26)*($E26-$AA26)*X26*U26*(1-U26)*D26+N26</f>
        <v>-1.0046955048952857</v>
      </c>
      <c r="AJ26" s="17">
        <f>$F26*$AA26*(1-$AA26)*($E26-$AA26)*Y26*V26*(1-V26)*C26+O26</f>
        <v>-0.96802066961953259</v>
      </c>
      <c r="AK26" s="17">
        <f>$F26*$AA26*(1-$AA26)*($E26-$AA26)*Y26*V26*(1-V26)*D26+P26</f>
        <v>1.0398110799455809</v>
      </c>
      <c r="AL26">
        <f>$F26*$AA26*(1-$AA26)*($E26-$AA26)*T26+W26</f>
        <v>1.2571709569690488</v>
      </c>
      <c r="AM26">
        <f>$F26*$AA26*(1-$AA26)*($E26-$AA26)*U26+X26</f>
        <v>-1.0056735468531515</v>
      </c>
      <c r="AN26">
        <f>$F26*$AA26*(1-$AA26)*($E26-$AA26)*V26+Y26</f>
        <v>1.1677126816609469</v>
      </c>
      <c r="AP26">
        <f>1/(1+EXP(-(($C26*$AF$45)+($D26*$AG$45)+$AB$45)))</f>
        <v>0.95898174590179952</v>
      </c>
      <c r="AQ26">
        <f>1/(1+EXP(-(($C26*$AH$45)+($D26*$AI$45)+$AC$45)))</f>
        <v>0.18495644540176909</v>
      </c>
      <c r="AR26">
        <f>1/(1+EXP(-(($C26*$AJ$45)+($D26*$AK$45)+$AD$45)))</f>
        <v>0.82834280951123973</v>
      </c>
      <c r="AS26">
        <f t="shared" si="43"/>
        <v>0.84183391160915511</v>
      </c>
      <c r="AT26">
        <f>(E26-AS26)^2</f>
        <v>2.501651151686056E-2</v>
      </c>
    </row>
    <row r="27" spans="1:47" x14ac:dyDescent="0.25">
      <c r="A27" s="21"/>
      <c r="B27" s="1">
        <v>21</v>
      </c>
      <c r="C27" s="1">
        <f t="shared" si="39"/>
        <v>5</v>
      </c>
      <c r="D27" s="1">
        <f t="shared" si="40"/>
        <v>2</v>
      </c>
      <c r="E27" s="1">
        <f t="shared" si="41"/>
        <v>0</v>
      </c>
      <c r="F27" s="1">
        <f t="shared" si="42"/>
        <v>0.95</v>
      </c>
      <c r="G27" s="14">
        <f t="shared" si="22"/>
        <v>0.87524497807892343</v>
      </c>
      <c r="H27" s="14">
        <f t="shared" si="23"/>
        <v>0.81066272654011684</v>
      </c>
      <c r="I27" s="14">
        <f t="shared" si="24"/>
        <v>-0.81478247186020358</v>
      </c>
      <c r="J27" s="14">
        <f t="shared" si="25"/>
        <v>-0.72782847016849295</v>
      </c>
      <c r="K27" s="14">
        <f t="shared" si="26"/>
        <v>-1.0812740256284166</v>
      </c>
      <c r="L27" s="14">
        <f t="shared" si="27"/>
        <v>0.94114811095604567</v>
      </c>
      <c r="M27" s="14">
        <f t="shared" si="28"/>
        <v>0.95404824622235673</v>
      </c>
      <c r="N27" s="14">
        <f t="shared" si="29"/>
        <v>-1.0046955048952857</v>
      </c>
      <c r="O27" s="14">
        <f t="shared" si="30"/>
        <v>-0.96802066961953259</v>
      </c>
      <c r="P27" s="14">
        <f t="shared" si="31"/>
        <v>1.0398110799455809</v>
      </c>
      <c r="Q27" s="17">
        <f>(C27*K27)+(D27*L27)+G27</f>
        <v>-2.6488289281510675</v>
      </c>
      <c r="R27" s="17">
        <f>SUMPRODUCT(C27:D27,M27:N27)+H27</f>
        <v>3.5715129478613288</v>
      </c>
      <c r="S27" s="17">
        <f>SUMPRODUCT(O27:P27,C27:D27)+I27</f>
        <v>-3.5752636600667045</v>
      </c>
      <c r="T27" s="17">
        <f t="shared" si="32"/>
        <v>6.6061224568027946E-2</v>
      </c>
      <c r="U27" s="17">
        <f t="shared" si="33"/>
        <v>0.97265545743799031</v>
      </c>
      <c r="V27" s="17">
        <f t="shared" si="34"/>
        <v>2.7244962202298013E-2</v>
      </c>
      <c r="W27" s="17">
        <f t="shared" si="35"/>
        <v>1.2571709569690488</v>
      </c>
      <c r="X27" s="17">
        <f t="shared" si="36"/>
        <v>-1.0056735468531515</v>
      </c>
      <c r="Y27" s="17">
        <f t="shared" si="37"/>
        <v>1.1677126816609469</v>
      </c>
      <c r="Z27" s="17">
        <f t="shared" si="38"/>
        <v>-1.5911377931324997</v>
      </c>
      <c r="AA27" s="17">
        <f t="shared" si="21"/>
        <v>0.16922387762564597</v>
      </c>
      <c r="AB27" s="17">
        <f>$F27*$AA27*(1-$AA27)*($E27-$AA27)*W27*T27*(1-T27)+G27</f>
        <v>0.87349194439094446</v>
      </c>
      <c r="AC27" s="17">
        <f>$F27*$AA27*(1-$AA27)*($E27-$AA27)*X27*U27*(1-U27)+H27</f>
        <v>0.81126725619932993</v>
      </c>
      <c r="AD27" s="17">
        <f>$F27*$AA27*(1-$AA27)*($E27-$AA27)*Y27*V27*(1-V27)+I27</f>
        <v>-0.8154819217256144</v>
      </c>
      <c r="AE27" s="17">
        <f>$F27*$AA27*(1-$AA27)*($E27-$AA27)+J27</f>
        <v>-0.75042963880641955</v>
      </c>
      <c r="AF27" s="17">
        <f>$F27*$AA27*(1-$AA27)*($E27-$AA27)*W27*T27*(1-T27)*C27 +K27</f>
        <v>-1.0900391940683112</v>
      </c>
      <c r="AG27" s="17">
        <f>$F27*$AA27*(1-$AA27)*($E27-$AA27)*W27*T27*(1-T27)*D27+L27</f>
        <v>0.93764204358008785</v>
      </c>
      <c r="AH27" s="17">
        <f>$F27*$AA27*(1-$AA27)*($E27-$AA27)*X27*U27*(1-U27)*C27+M27</f>
        <v>0.95707089451842198</v>
      </c>
      <c r="AI27" s="17">
        <f>$F27*$AA27*(1-$AA27)*($E27-$AA27)*X27*U27*(1-U27)*D27+N27</f>
        <v>-1.0034864455768595</v>
      </c>
      <c r="AJ27" s="17">
        <f>$F27*$AA27*(1-$AA27)*($E27-$AA27)*Y27*V27*(1-V27)*C27+O27</f>
        <v>-0.97151791894658668</v>
      </c>
      <c r="AK27" s="17">
        <f>$F27*$AA27*(1-$AA27)*($E27-$AA27)*Y27*V27*(1-V27)*D27+P27</f>
        <v>1.0384121802147592</v>
      </c>
      <c r="AL27">
        <f>$F27*$AA27*(1-$AA27)*($E27-$AA27)*T27+W27</f>
        <v>1.2556778960921589</v>
      </c>
      <c r="AM27">
        <f>$F27*$AA27*(1-$AA27)*($E27-$AA27)*U27+X27</f>
        <v>-1.0276566968733072</v>
      </c>
      <c r="AN27">
        <f>$F27*$AA27*(1-$AA27)*($E27-$AA27)*V27+Y27</f>
        <v>1.1670969136756788</v>
      </c>
      <c r="AP27">
        <f>1/(1+EXP(-(($C27*$AF$45)+($D27*$AG$45)+$AB$45)))</f>
        <v>0.15560788114193538</v>
      </c>
      <c r="AQ27">
        <f>1/(1+EXP(-(($C27*$AH$45)+($D27*$AI$45)+$AC$45)))</f>
        <v>0.94557475862939755</v>
      </c>
      <c r="AR27">
        <f>1/(1+EXP(-(($C27*$AJ$45)+($D27*$AK$45)+$AD$45)))</f>
        <v>5.4489502634284849E-2</v>
      </c>
      <c r="AS27">
        <f t="shared" si="43"/>
        <v>0.2374343912816238</v>
      </c>
      <c r="AT27">
        <f>(E27-AS27)^2</f>
        <v>5.6375090163275236E-2</v>
      </c>
    </row>
    <row r="28" spans="1:47" x14ac:dyDescent="0.25">
      <c r="A28" s="21"/>
      <c r="B28" s="1">
        <v>3</v>
      </c>
      <c r="C28" s="1">
        <f t="shared" si="39"/>
        <v>1</v>
      </c>
      <c r="D28" s="1">
        <f t="shared" si="40"/>
        <v>1</v>
      </c>
      <c r="E28" s="1">
        <f t="shared" si="41"/>
        <v>1</v>
      </c>
      <c r="F28" s="1">
        <f t="shared" si="42"/>
        <v>0.95</v>
      </c>
      <c r="G28" s="14">
        <f t="shared" si="22"/>
        <v>0.87349194439094446</v>
      </c>
      <c r="H28" s="14">
        <f t="shared" si="23"/>
        <v>0.81126725619932993</v>
      </c>
      <c r="I28" s="14">
        <f t="shared" si="24"/>
        <v>-0.8154819217256144</v>
      </c>
      <c r="J28" s="14">
        <f t="shared" si="25"/>
        <v>-0.75042963880641955</v>
      </c>
      <c r="K28" s="14">
        <f t="shared" si="26"/>
        <v>-1.0900391940683112</v>
      </c>
      <c r="L28" s="14">
        <f t="shared" si="27"/>
        <v>0.93764204358008785</v>
      </c>
      <c r="M28" s="14">
        <f t="shared" si="28"/>
        <v>0.95707089451842198</v>
      </c>
      <c r="N28" s="14">
        <f t="shared" si="29"/>
        <v>-1.0034864455768595</v>
      </c>
      <c r="O28" s="14">
        <f t="shared" si="30"/>
        <v>-0.97151791894658668</v>
      </c>
      <c r="P28" s="14">
        <f t="shared" si="31"/>
        <v>1.0384121802147592</v>
      </c>
      <c r="Q28" s="17">
        <f>(C28*K28)+(D28*L28)+G28</f>
        <v>0.72109479390272113</v>
      </c>
      <c r="R28" s="17">
        <f>SUMPRODUCT(C28:D28,M28:N28)+H28</f>
        <v>0.7648517051408924</v>
      </c>
      <c r="S28" s="17">
        <f>SUMPRODUCT(O28:P28,C28:D28)+I28</f>
        <v>-0.74858766045744185</v>
      </c>
      <c r="T28" s="17">
        <f t="shared" si="32"/>
        <v>0.67284805257673064</v>
      </c>
      <c r="U28" s="17">
        <f t="shared" si="33"/>
        <v>0.68240616341550298</v>
      </c>
      <c r="V28" s="17">
        <f t="shared" si="34"/>
        <v>0.32112912038643093</v>
      </c>
      <c r="W28" s="17">
        <f t="shared" si="35"/>
        <v>1.2556778960921589</v>
      </c>
      <c r="X28" s="17">
        <f t="shared" si="36"/>
        <v>-1.0276566968733072</v>
      </c>
      <c r="Y28" s="17">
        <f t="shared" si="37"/>
        <v>1.1670969136756788</v>
      </c>
      <c r="Z28" s="17">
        <f t="shared" si="38"/>
        <v>-0.23203967028433714</v>
      </c>
      <c r="AA28" s="17">
        <f t="shared" si="21"/>
        <v>0.44224897140459957</v>
      </c>
      <c r="AB28" s="17">
        <f>$F28*$AA28*(1-$AA28)*($E28-$AA28)*W28*T28*(1-T28)+G28</f>
        <v>0.90961761814094844</v>
      </c>
      <c r="AC28" s="17">
        <f>$F28*$AA28*(1-$AA28)*($E28-$AA28)*X28*U28*(1-U28)+H28</f>
        <v>0.78215778879081355</v>
      </c>
      <c r="AD28" s="17">
        <f>$F28*$AA28*(1-$AA28)*($E28-$AA28)*Y28*V28*(1-V28)+I28</f>
        <v>-0.78222783793809103</v>
      </c>
      <c r="AE28" s="17">
        <f>$F28*$AA28*(1-$AA28)*($E28-$AA28)+J28</f>
        <v>-0.61973096027763541</v>
      </c>
      <c r="AF28" s="17">
        <f>$F28*$AA28*(1-$AA28)*($E28-$AA28)*W28*T28*(1-T28)*C28 +K28</f>
        <v>-1.0539135203183072</v>
      </c>
      <c r="AG28" s="17">
        <f>$F28*$AA28*(1-$AA28)*($E28-$AA28)*W28*T28*(1-T28)*D28+L28</f>
        <v>0.97376771733009182</v>
      </c>
      <c r="AH28" s="17">
        <f>$F28*$AA28*(1-$AA28)*($E28-$AA28)*X28*U28*(1-U28)*C28+M28</f>
        <v>0.92796142710990559</v>
      </c>
      <c r="AI28" s="17">
        <f>$F28*$AA28*(1-$AA28)*($E28-$AA28)*X28*U28*(1-U28)*D28+N28</f>
        <v>-1.0325959129853759</v>
      </c>
      <c r="AJ28" s="17">
        <f>$F28*$AA28*(1-$AA28)*($E28-$AA28)*Y28*V28*(1-V28)*C28+O28</f>
        <v>-0.93826383515906331</v>
      </c>
      <c r="AK28" s="17">
        <f>$F28*$AA28*(1-$AA28)*($E28-$AA28)*Y28*V28*(1-V28)*D28+P28</f>
        <v>1.0716662640022825</v>
      </c>
      <c r="AL28">
        <f>$F28*$AA28*(1-$AA28)*($E28-$AA28)*T28+W28</f>
        <v>1.3436182474146035</v>
      </c>
      <c r="AM28">
        <f>$F28*$AA28*(1-$AA28)*($E28-$AA28)*U28+X28</f>
        <v>-0.93846711309500341</v>
      </c>
      <c r="AN28">
        <f>$F28*$AA28*(1-$AA28)*($E28-$AA28)*V28+Y28</f>
        <v>1.2090680653472963</v>
      </c>
      <c r="AP28">
        <f>1/(1+EXP(-(($C28*$AF$45)+($D28*$AG$45)+$AB$45)))</f>
        <v>0.74434048552697951</v>
      </c>
      <c r="AQ28">
        <f>1/(1+EXP(-(($C28*$AH$45)+($D28*$AI$45)+$AC$45)))</f>
        <v>0.62305222951920891</v>
      </c>
      <c r="AR28">
        <f>1/(1+EXP(-(($C28*$AJ$45)+($D28*$AK$45)+$AD$45)))</f>
        <v>0.38289931320872328</v>
      </c>
      <c r="AS28">
        <f t="shared" si="43"/>
        <v>0.5957474853264717</v>
      </c>
      <c r="AT28">
        <f>(E28-AS28)^2</f>
        <v>0.1634200956198712</v>
      </c>
    </row>
    <row r="29" spans="1:47" x14ac:dyDescent="0.25">
      <c r="A29" s="21"/>
      <c r="B29" s="1">
        <v>20</v>
      </c>
      <c r="C29" s="1">
        <f t="shared" si="39"/>
        <v>5</v>
      </c>
      <c r="D29" s="1">
        <f t="shared" si="40"/>
        <v>1</v>
      </c>
      <c r="E29" s="1">
        <f t="shared" si="41"/>
        <v>0</v>
      </c>
      <c r="F29" s="1">
        <f t="shared" si="42"/>
        <v>0.95</v>
      </c>
      <c r="G29" s="14">
        <f t="shared" si="22"/>
        <v>0.90961761814094844</v>
      </c>
      <c r="H29" s="14">
        <f t="shared" si="23"/>
        <v>0.78215778879081355</v>
      </c>
      <c r="I29" s="14">
        <f t="shared" si="24"/>
        <v>-0.78222783793809103</v>
      </c>
      <c r="J29" s="14">
        <f t="shared" si="25"/>
        <v>-0.61973096027763541</v>
      </c>
      <c r="K29" s="14">
        <f t="shared" si="26"/>
        <v>-1.0539135203183072</v>
      </c>
      <c r="L29" s="14">
        <f t="shared" si="27"/>
        <v>0.97376771733009182</v>
      </c>
      <c r="M29" s="14">
        <f t="shared" si="28"/>
        <v>0.92796142710990559</v>
      </c>
      <c r="N29" s="14">
        <f t="shared" si="29"/>
        <v>-1.0325959129853759</v>
      </c>
      <c r="O29" s="14">
        <f t="shared" si="30"/>
        <v>-0.93826383515906331</v>
      </c>
      <c r="P29" s="14">
        <f t="shared" si="31"/>
        <v>1.0716662640022825</v>
      </c>
      <c r="Q29" s="17">
        <f>(C29*K29)+(D29*L29)+G29</f>
        <v>-3.3861822661204957</v>
      </c>
      <c r="R29" s="17">
        <f>SUMPRODUCT(C29:D29,M29:N29)+H29</f>
        <v>4.3893690113549662</v>
      </c>
      <c r="S29" s="17">
        <f>SUMPRODUCT(O29:P29,C29:D29)+I29</f>
        <v>-4.4018807497311245</v>
      </c>
      <c r="T29" s="17">
        <f t="shared" si="32"/>
        <v>3.2730104977745117E-2</v>
      </c>
      <c r="U29" s="17">
        <f t="shared" si="33"/>
        <v>0.98774352870647475</v>
      </c>
      <c r="V29" s="17">
        <f t="shared" si="34"/>
        <v>1.2105921753694546E-2</v>
      </c>
      <c r="W29" s="17">
        <f t="shared" si="35"/>
        <v>1.3436182474146035</v>
      </c>
      <c r="X29" s="17">
        <f t="shared" si="36"/>
        <v>-0.93846711309500341</v>
      </c>
      <c r="Y29" s="17">
        <f t="shared" si="37"/>
        <v>1.2090680653472963</v>
      </c>
      <c r="Z29" s="17">
        <f t="shared" si="38"/>
        <v>-1.4880821284591934</v>
      </c>
      <c r="AA29" s="17">
        <f t="shared" si="21"/>
        <v>0.18420976395733543</v>
      </c>
      <c r="AB29" s="17">
        <f>$F29*$AA29*(1-$AA29)*($E29-$AA29)*W29*T29*(1-T29)+G29</f>
        <v>0.90849895748696319</v>
      </c>
      <c r="AC29" s="17">
        <f>$F29*$AA29*(1-$AA29)*($E29-$AA29)*X29*U29*(1-U29)+H29</f>
        <v>0.78245657194247964</v>
      </c>
      <c r="AD29" s="17">
        <f>$F29*$AA29*(1-$AA29)*($E29-$AA29)*Y29*V29*(1-V29)+I29</f>
        <v>-0.78260810297424721</v>
      </c>
      <c r="AE29" s="17">
        <f>$F29*$AA29*(1-$AA29)*($E29-$AA29)+J29</f>
        <v>-0.64602924363480452</v>
      </c>
      <c r="AF29" s="17">
        <f>$F29*$AA29*(1-$AA29)*($E29-$AA29)*W29*T29*(1-T29)*C29 +K29</f>
        <v>-1.0595068235882337</v>
      </c>
      <c r="AG29" s="17">
        <f>$F29*$AA29*(1-$AA29)*($E29-$AA29)*W29*T29*(1-T29)*D29+L29</f>
        <v>0.97264905667610657</v>
      </c>
      <c r="AH29" s="17">
        <f>$F29*$AA29*(1-$AA29)*($E29-$AA29)*X29*U29*(1-U29)*C29+M29</f>
        <v>0.92945534286823583</v>
      </c>
      <c r="AI29" s="17">
        <f>$F29*$AA29*(1-$AA29)*($E29-$AA29)*X29*U29*(1-U29)*D29+N29</f>
        <v>-1.0322971298337098</v>
      </c>
      <c r="AJ29" s="17">
        <f>$F29*$AA29*(1-$AA29)*($E29-$AA29)*Y29*V29*(1-V29)*C29+O29</f>
        <v>-0.9401651603398441</v>
      </c>
      <c r="AK29" s="17">
        <f>$F29*$AA29*(1-$AA29)*($E29-$AA29)*Y29*V29*(1-V29)*D29+P29</f>
        <v>1.0712859989661263</v>
      </c>
      <c r="AL29">
        <f>$F29*$AA29*(1-$AA29)*($E29-$AA29)*T29+W29</f>
        <v>1.3427575018395888</v>
      </c>
      <c r="AM29">
        <f>$F29*$AA29*(1-$AA29)*($E29-$AA29)*U29+X29</f>
        <v>-0.96444307229713633</v>
      </c>
      <c r="AN29">
        <f>$F29*$AA29*(1-$AA29)*($E29-$AA29)*V29+Y29</f>
        <v>1.2087497003867178</v>
      </c>
      <c r="AP29">
        <f>1/(1+EXP(-(($C29*$AF$45)+($D29*$AG$45)+$AB$45)))</f>
        <v>5.7008654044556129E-2</v>
      </c>
      <c r="AQ29">
        <f>1/(1+EXP(-(($C29*$AH$45)+($D29*$AI$45)+$AC$45)))</f>
        <v>0.98153050407760833</v>
      </c>
      <c r="AR29">
        <f>1/(1+EXP(-(($C29*$AJ$45)+($D29*$AK$45)+$AD$45)))</f>
        <v>1.7647157815748798E-2</v>
      </c>
      <c r="AS29">
        <f t="shared" si="43"/>
        <v>0.19989079980794497</v>
      </c>
      <c r="AT29">
        <f>(E29-AS29)^2</f>
        <v>3.9956331847859933E-2</v>
      </c>
    </row>
    <row r="30" spans="1:47" x14ac:dyDescent="0.25">
      <c r="A30" s="21"/>
      <c r="B30" s="1">
        <v>4</v>
      </c>
      <c r="C30" s="1">
        <f t="shared" si="39"/>
        <v>1</v>
      </c>
      <c r="D30" s="1">
        <f t="shared" si="40"/>
        <v>2</v>
      </c>
      <c r="E30" s="1">
        <f t="shared" si="41"/>
        <v>1</v>
      </c>
      <c r="F30" s="1">
        <f t="shared" si="42"/>
        <v>0.95</v>
      </c>
      <c r="G30" s="14">
        <f t="shared" si="22"/>
        <v>0.90849895748696319</v>
      </c>
      <c r="H30" s="14">
        <f t="shared" si="23"/>
        <v>0.78245657194247964</v>
      </c>
      <c r="I30" s="14">
        <f t="shared" si="24"/>
        <v>-0.78260810297424721</v>
      </c>
      <c r="J30" s="14">
        <f t="shared" si="25"/>
        <v>-0.64602924363480452</v>
      </c>
      <c r="K30" s="14">
        <f t="shared" si="26"/>
        <v>-1.0595068235882337</v>
      </c>
      <c r="L30" s="14">
        <f t="shared" si="27"/>
        <v>0.97264905667610657</v>
      </c>
      <c r="M30" s="14">
        <f t="shared" si="28"/>
        <v>0.92945534286823583</v>
      </c>
      <c r="N30" s="14">
        <f t="shared" si="29"/>
        <v>-1.0322971298337098</v>
      </c>
      <c r="O30" s="14">
        <f t="shared" si="30"/>
        <v>-0.9401651603398441</v>
      </c>
      <c r="P30" s="14">
        <f t="shared" si="31"/>
        <v>1.0712859989661263</v>
      </c>
      <c r="Q30" s="17">
        <f>(C30*K30)+(D30*L30)+G30</f>
        <v>1.7942902472509425</v>
      </c>
      <c r="R30" s="17">
        <f>SUMPRODUCT(C30:D30,M30:N30)+H30</f>
        <v>-0.35268234485670402</v>
      </c>
      <c r="S30" s="17">
        <f>SUMPRODUCT(O30:P30,C30:D30)+I30</f>
        <v>0.41979873461816142</v>
      </c>
      <c r="T30" s="17">
        <f t="shared" si="32"/>
        <v>0.85745246832223654</v>
      </c>
      <c r="U30" s="17">
        <f t="shared" si="33"/>
        <v>0.41273211092418383</v>
      </c>
      <c r="V30" s="17">
        <f t="shared" si="34"/>
        <v>0.60343508782362976</v>
      </c>
      <c r="W30" s="17">
        <f t="shared" si="35"/>
        <v>1.3427575018395888</v>
      </c>
      <c r="X30" s="17">
        <f t="shared" si="36"/>
        <v>-0.96444307229713633</v>
      </c>
      <c r="Y30" s="17">
        <f t="shared" si="37"/>
        <v>1.2087497003867178</v>
      </c>
      <c r="Z30" s="17">
        <f t="shared" si="38"/>
        <v>0.83666684718999362</v>
      </c>
      <c r="AA30" s="17">
        <f t="shared" si="21"/>
        <v>0.69776275145564814</v>
      </c>
      <c r="AB30" s="17">
        <f>$F30*$AA30*(1-$AA30)*($E30-$AA30)*W30*T30*(1-T30)+G30</f>
        <v>0.91843685937556074</v>
      </c>
      <c r="AC30" s="17">
        <f>$F30*$AA30*(1-$AA30)*($E30-$AA30)*X30*U30*(1-U30)+H30</f>
        <v>0.76830161761195226</v>
      </c>
      <c r="AD30" s="17">
        <f>$F30*$AA30*(1-$AA30)*($E30-$AA30)*Y30*V30*(1-V30)+I30</f>
        <v>-0.76509316573975483</v>
      </c>
      <c r="AE30" s="17">
        <f>$F30*$AA30*(1-$AA30)*($E30-$AA30)+J30</f>
        <v>-0.5854774013526054</v>
      </c>
      <c r="AF30" s="17">
        <f>$F30*$AA30*(1-$AA30)*($E30-$AA30)*W30*T30*(1-T30)*C30 +K30</f>
        <v>-1.0495689216996362</v>
      </c>
      <c r="AG30" s="17">
        <f>$F30*$AA30*(1-$AA30)*($E30-$AA30)*W30*T30*(1-T30)*D30+L30</f>
        <v>0.99252486045330157</v>
      </c>
      <c r="AH30" s="17">
        <f>$F30*$AA30*(1-$AA30)*($E30-$AA30)*X30*U30*(1-U30)*C30+M30</f>
        <v>0.91530038853770845</v>
      </c>
      <c r="AI30" s="17">
        <f>$F30*$AA30*(1-$AA30)*($E30-$AA30)*X30*U30*(1-U30)*D30+N30</f>
        <v>-1.0606070384947646</v>
      </c>
      <c r="AJ30" s="17">
        <f>$F30*$AA30*(1-$AA30)*($E30-$AA30)*Y30*V30*(1-V30)*C30+O30</f>
        <v>-0.92265022310535172</v>
      </c>
      <c r="AK30" s="17">
        <f>$F30*$AA30*(1-$AA30)*($E30-$AA30)*Y30*V30*(1-V30)*D30+P30</f>
        <v>1.1063158734351111</v>
      </c>
      <c r="AL30">
        <f>$F30*$AA30*(1-$AA30)*($E30-$AA30)*T30+W30</f>
        <v>1.3946778284659191</v>
      </c>
      <c r="AM30">
        <f>$F30*$AA30*(1-$AA30)*($E30-$AA30)*U30+X30</f>
        <v>-0.93945138261165606</v>
      </c>
      <c r="AN30">
        <f>$F30*$AA30*(1-$AA30)*($E30-$AA30)*V30+Y30</f>
        <v>1.2452888066521592</v>
      </c>
      <c r="AP30">
        <f>1/(1+EXP(-(($C30*$AF$45)+($D30*$AG$45)+$AB$45)))</f>
        <v>0.89873326717009017</v>
      </c>
      <c r="AQ30">
        <f>1/(1+EXP(-(($C30*$AH$45)+($D30*$AI$45)+$AC$45)))</f>
        <v>0.35080469339131304</v>
      </c>
      <c r="AR30">
        <f>1/(1+EXP(-(($C30*$AJ$45)+($D30*$AK$45)+$AD$45)))</f>
        <v>0.66561062842215901</v>
      </c>
      <c r="AS30">
        <f t="shared" si="43"/>
        <v>0.77258653739276328</v>
      </c>
      <c r="AT30">
        <f>(E30-AS30)^2</f>
        <v>5.1716882975013055E-2</v>
      </c>
    </row>
    <row r="31" spans="1:47" x14ac:dyDescent="0.25">
      <c r="A31" s="21"/>
      <c r="B31" s="1">
        <v>19</v>
      </c>
      <c r="C31" s="1">
        <f t="shared" si="39"/>
        <v>5</v>
      </c>
      <c r="D31" s="1">
        <f t="shared" si="40"/>
        <v>0</v>
      </c>
      <c r="E31" s="1">
        <f t="shared" si="41"/>
        <v>0</v>
      </c>
      <c r="F31" s="1">
        <f t="shared" si="42"/>
        <v>0.95</v>
      </c>
      <c r="G31" s="14">
        <f t="shared" si="22"/>
        <v>0.91843685937556074</v>
      </c>
      <c r="H31" s="14">
        <f t="shared" si="23"/>
        <v>0.76830161761195226</v>
      </c>
      <c r="I31" s="14">
        <f t="shared" si="24"/>
        <v>-0.76509316573975483</v>
      </c>
      <c r="J31" s="14">
        <f t="shared" si="25"/>
        <v>-0.5854774013526054</v>
      </c>
      <c r="K31" s="14">
        <f t="shared" si="26"/>
        <v>-1.0495689216996362</v>
      </c>
      <c r="L31" s="14">
        <f t="shared" si="27"/>
        <v>0.99252486045330157</v>
      </c>
      <c r="M31" s="14">
        <f t="shared" si="28"/>
        <v>0.91530038853770845</v>
      </c>
      <c r="N31" s="14">
        <f t="shared" si="29"/>
        <v>-1.0606070384947646</v>
      </c>
      <c r="O31" s="14">
        <f t="shared" si="30"/>
        <v>-0.92265022310535172</v>
      </c>
      <c r="P31" s="14">
        <f t="shared" si="31"/>
        <v>1.1063158734351111</v>
      </c>
      <c r="Q31" s="17">
        <f>(C31*K31)+(D31*L31)+G31</f>
        <v>-4.3294077491226206</v>
      </c>
      <c r="R31" s="17">
        <f>SUMPRODUCT(C31:D31,M31:N31)+H31</f>
        <v>5.3448035603004946</v>
      </c>
      <c r="S31" s="17">
        <f>SUMPRODUCT(O31:P31,C31:D31)+I31</f>
        <v>-5.3783442812665134</v>
      </c>
      <c r="T31" s="17">
        <f t="shared" si="32"/>
        <v>1.3004015853366125E-2</v>
      </c>
      <c r="U31" s="17">
        <f t="shared" si="33"/>
        <v>0.99524978355629978</v>
      </c>
      <c r="V31" s="17">
        <f t="shared" si="34"/>
        <v>4.5942529273615591E-3</v>
      </c>
      <c r="W31" s="17">
        <f t="shared" si="35"/>
        <v>1.3946778284659191</v>
      </c>
      <c r="X31" s="17">
        <f t="shared" si="36"/>
        <v>-0.93945138261165606</v>
      </c>
      <c r="Y31" s="17">
        <f t="shared" si="37"/>
        <v>1.2452888066521592</v>
      </c>
      <c r="Z31" s="17">
        <f t="shared" si="38"/>
        <v>-1.4966086022214413</v>
      </c>
      <c r="AA31" s="17">
        <f t="shared" si="21"/>
        <v>0.18293188362760951</v>
      </c>
      <c r="AB31" s="17">
        <f>$F31*$AA31*(1-$AA31)*($E31-$AA31)*W31*T31*(1-T31)+G31</f>
        <v>0.91797188667602236</v>
      </c>
      <c r="AC31" s="17">
        <f>$F31*$AA31*(1-$AA31)*($E31-$AA31)*X31*U31*(1-U31)+H31</f>
        <v>0.76841698431514516</v>
      </c>
      <c r="AD31" s="17">
        <f>$F31*$AA31*(1-$AA31)*($E31-$AA31)*Y31*V31*(1-V31)+I31</f>
        <v>-0.76524109218146463</v>
      </c>
      <c r="AE31" s="17">
        <f>$F31*$AA31*(1-$AA31)*($E31-$AA31)+J31</f>
        <v>-0.6114527079033707</v>
      </c>
      <c r="AF31" s="17">
        <f>$F31*$AA31*(1-$AA31)*($E31-$AA31)*W31*T31*(1-T31)*C31 +K31</f>
        <v>-1.0518937851973282</v>
      </c>
      <c r="AG31" s="17">
        <f>$F31*$AA31*(1-$AA31)*($E31-$AA31)*W31*T31*(1-T31)*D31+L31</f>
        <v>0.99252486045330157</v>
      </c>
      <c r="AH31" s="17">
        <f>$F31*$AA31*(1-$AA31)*($E31-$AA31)*X31*U31*(1-U31)*C31+M31</f>
        <v>0.91587722205367306</v>
      </c>
      <c r="AI31" s="17">
        <f>$F31*$AA31*(1-$AA31)*($E31-$AA31)*X31*U31*(1-U31)*D31+N31</f>
        <v>-1.0606070384947646</v>
      </c>
      <c r="AJ31" s="17">
        <f>$F31*$AA31*(1-$AA31)*($E31-$AA31)*Y31*V31*(1-V31)*C31+O31</f>
        <v>-0.92338985531390083</v>
      </c>
      <c r="AK31" s="17">
        <f>$F31*$AA31*(1-$AA31)*($E31-$AA31)*Y31*V31*(1-V31)*D31+P31</f>
        <v>1.1063158734351111</v>
      </c>
      <c r="AL31">
        <f>$F31*$AA31*(1-$AA31)*($E31-$AA31)*T31+W31</f>
        <v>1.394340045167737</v>
      </c>
      <c r="AM31">
        <f>$F31*$AA31*(1-$AA31)*($E31-$AA31)*U31+X31</f>
        <v>-0.96530330083411375</v>
      </c>
      <c r="AN31">
        <f>$F31*$AA31*(1-$AA31)*($E31-$AA31)*V31+Y31</f>
        <v>1.2451694695239992</v>
      </c>
      <c r="AP31">
        <f>1/(1+EXP(-(($C31*$AF$45)+($D31*$AG$45)+$AB$45)))</f>
        <v>1.9446877123767078E-2</v>
      </c>
      <c r="AQ31">
        <f>1/(1+EXP(-(($C31*$AH$45)+($D31*$AI$45)+$AC$45)))</f>
        <v>0.99388587227428704</v>
      </c>
      <c r="AR31">
        <f>1/(1+EXP(-(($C31*$AJ$45)+($D31*$AK$45)+$AD$45)))</f>
        <v>5.5685597606625276E-3</v>
      </c>
      <c r="AS31">
        <f t="shared" si="43"/>
        <v>0.18738408202691578</v>
      </c>
      <c r="AT31">
        <f>(E31-AS31)^2</f>
        <v>3.5112794197069905E-2</v>
      </c>
    </row>
    <row r="32" spans="1:47" x14ac:dyDescent="0.25">
      <c r="A32" s="21"/>
      <c r="B32" s="1">
        <v>5</v>
      </c>
      <c r="C32" s="1">
        <f t="shared" si="39"/>
        <v>1</v>
      </c>
      <c r="D32" s="1">
        <f t="shared" si="40"/>
        <v>3</v>
      </c>
      <c r="E32" s="1">
        <f t="shared" si="41"/>
        <v>1</v>
      </c>
      <c r="F32" s="1">
        <f t="shared" si="42"/>
        <v>0.95</v>
      </c>
      <c r="G32" s="14">
        <f t="shared" si="22"/>
        <v>0.91797188667602236</v>
      </c>
      <c r="H32" s="14">
        <f t="shared" si="23"/>
        <v>0.76841698431514516</v>
      </c>
      <c r="I32" s="14">
        <f t="shared" si="24"/>
        <v>-0.76524109218146463</v>
      </c>
      <c r="J32" s="14">
        <f t="shared" si="25"/>
        <v>-0.6114527079033707</v>
      </c>
      <c r="K32" s="14">
        <f t="shared" si="26"/>
        <v>-1.0518937851973282</v>
      </c>
      <c r="L32" s="14">
        <f t="shared" si="27"/>
        <v>0.99252486045330157</v>
      </c>
      <c r="M32" s="14">
        <f t="shared" si="28"/>
        <v>0.91587722205367306</v>
      </c>
      <c r="N32" s="14">
        <f t="shared" si="29"/>
        <v>-1.0606070384947646</v>
      </c>
      <c r="O32" s="14">
        <f t="shared" si="30"/>
        <v>-0.92338985531390083</v>
      </c>
      <c r="P32" s="14">
        <f t="shared" si="31"/>
        <v>1.1063158734351111</v>
      </c>
      <c r="Q32" s="17">
        <f>(C32*K32)+(D32*L32)+G32</f>
        <v>2.8436526828385991</v>
      </c>
      <c r="R32" s="17">
        <f>SUMPRODUCT(C32:D32,M32:N32)+H32</f>
        <v>-1.497526909115475</v>
      </c>
      <c r="S32" s="17">
        <f>SUMPRODUCT(O32:P32,C32:D32)+I32</f>
        <v>1.6303166728099674</v>
      </c>
      <c r="T32" s="17">
        <f t="shared" si="32"/>
        <v>0.94498965296998583</v>
      </c>
      <c r="U32" s="17">
        <f t="shared" si="33"/>
        <v>0.18279466627028557</v>
      </c>
      <c r="V32" s="17">
        <f t="shared" si="34"/>
        <v>0.83621301515860458</v>
      </c>
      <c r="W32" s="17">
        <f t="shared" si="35"/>
        <v>1.394340045167737</v>
      </c>
      <c r="X32" s="17">
        <f t="shared" si="36"/>
        <v>-0.96530330083411375</v>
      </c>
      <c r="Y32" s="17">
        <f t="shared" si="37"/>
        <v>1.2451694695239992</v>
      </c>
      <c r="Z32" s="17">
        <f t="shared" si="38"/>
        <v>1.57095882927037</v>
      </c>
      <c r="AA32" s="17">
        <f t="shared" si="21"/>
        <v>0.8279202540026086</v>
      </c>
      <c r="AB32" s="17">
        <f>$F32*$AA32*(1-$AA32)*($E32-$AA32)*W32*T32*(1-T32)+G32</f>
        <v>0.91966003951517306</v>
      </c>
      <c r="AC32" s="17">
        <f>$F32*$AA32*(1-$AA32)*($E32-$AA32)*X32*U32*(1-U32)+H32</f>
        <v>0.76505860204649989</v>
      </c>
      <c r="AD32" s="17">
        <f>$F32*$AA32*(1-$AA32)*($E32-$AA32)*Y32*V32*(1-V32)+I32</f>
        <v>-0.76126920961481048</v>
      </c>
      <c r="AE32" s="17">
        <f>$F32*$AA32*(1-$AA32)*($E32-$AA32)+J32</f>
        <v>-0.58816259332376419</v>
      </c>
      <c r="AF32" s="17">
        <f>$F32*$AA32*(1-$AA32)*($E32-$AA32)*W32*T32*(1-T32)*C32 +K32</f>
        <v>-1.0502056323581774</v>
      </c>
      <c r="AG32" s="17">
        <f>$F32*$AA32*(1-$AA32)*($E32-$AA32)*W32*T32*(1-T32)*D32+L32</f>
        <v>0.99758931897075365</v>
      </c>
      <c r="AH32" s="17">
        <f>$F32*$AA32*(1-$AA32)*($E32-$AA32)*X32*U32*(1-U32)*C32+M32</f>
        <v>0.91251883978502779</v>
      </c>
      <c r="AI32" s="17">
        <f>$F32*$AA32*(1-$AA32)*($E32-$AA32)*X32*U32*(1-U32)*D32+N32</f>
        <v>-1.0706821853007005</v>
      </c>
      <c r="AJ32" s="17">
        <f>$F32*$AA32*(1-$AA32)*($E32-$AA32)*Y32*V32*(1-V32)*C32+O32</f>
        <v>-0.91941797274724668</v>
      </c>
      <c r="AK32" s="17">
        <f>$F32*$AA32*(1-$AA32)*($E32-$AA32)*Y32*V32*(1-V32)*D32+P32</f>
        <v>1.1182315211350735</v>
      </c>
      <c r="AL32">
        <f>$F32*$AA32*(1-$AA32)*($E32-$AA32)*T32+W32</f>
        <v>1.4163489624619505</v>
      </c>
      <c r="AM32">
        <f>$F32*$AA32*(1-$AA32)*($E32-$AA32)*U32+X32</f>
        <v>-0.96104599211213793</v>
      </c>
      <c r="AN32">
        <f>$F32*$AA32*(1-$AA32)*($E32-$AA32)*V32+Y32</f>
        <v>1.2646449664600012</v>
      </c>
      <c r="AP32">
        <f>1/(1+EXP(-(($C32*$AF$45)+($D32*$AG$45)+$AB$45)))</f>
        <v>0.9643534200612851</v>
      </c>
      <c r="AQ32">
        <f>1/(1+EXP(-(($C32*$AH$45)+($D32*$AI$45)+$AC$45)))</f>
        <v>0.15013640074289228</v>
      </c>
      <c r="AR32">
        <f>1/(1+EXP(-(($C32*$AJ$45)+($D32*$AK$45)+$AD$45)))</f>
        <v>0.86460281455610843</v>
      </c>
      <c r="AS32">
        <f t="shared" si="43"/>
        <v>0.85303117896829561</v>
      </c>
      <c r="AT32">
        <f>(E32-AS32)^2</f>
        <v>2.1599834355449155E-2</v>
      </c>
    </row>
    <row r="33" spans="1:47" x14ac:dyDescent="0.25">
      <c r="A33" s="21"/>
      <c r="B33" s="1">
        <v>18</v>
      </c>
      <c r="C33" s="1">
        <f t="shared" si="39"/>
        <v>4</v>
      </c>
      <c r="D33" s="1">
        <f t="shared" si="40"/>
        <v>2</v>
      </c>
      <c r="E33" s="1">
        <f t="shared" si="41"/>
        <v>0</v>
      </c>
      <c r="F33" s="1">
        <f t="shared" si="42"/>
        <v>0.95</v>
      </c>
      <c r="G33" s="14">
        <f t="shared" si="22"/>
        <v>0.91966003951517306</v>
      </c>
      <c r="H33" s="14">
        <f t="shared" si="23"/>
        <v>0.76505860204649989</v>
      </c>
      <c r="I33" s="14">
        <f t="shared" si="24"/>
        <v>-0.76126920961481048</v>
      </c>
      <c r="J33" s="14">
        <f t="shared" si="25"/>
        <v>-0.58816259332376419</v>
      </c>
      <c r="K33" s="14">
        <f t="shared" si="26"/>
        <v>-1.0502056323581774</v>
      </c>
      <c r="L33" s="14">
        <f t="shared" si="27"/>
        <v>0.99758931897075365</v>
      </c>
      <c r="M33" s="14">
        <f t="shared" si="28"/>
        <v>0.91251883978502779</v>
      </c>
      <c r="N33" s="14">
        <f t="shared" si="29"/>
        <v>-1.0706821853007005</v>
      </c>
      <c r="O33" s="14">
        <f t="shared" si="30"/>
        <v>-0.91941797274724668</v>
      </c>
      <c r="P33" s="14">
        <f t="shared" si="31"/>
        <v>1.1182315211350735</v>
      </c>
      <c r="Q33" s="17">
        <f>(C33*K33)+(D33*L33)+G33</f>
        <v>-1.2859838519760294</v>
      </c>
      <c r="R33" s="17">
        <f>SUMPRODUCT(C33:D33,M33:N33)+H33</f>
        <v>2.2737695905852102</v>
      </c>
      <c r="S33" s="17">
        <f>SUMPRODUCT(O33:P33,C33:D33)+I33</f>
        <v>-2.2024780583336501</v>
      </c>
      <c r="T33" s="17">
        <f t="shared" si="32"/>
        <v>0.21653336125651404</v>
      </c>
      <c r="U33" s="17">
        <f t="shared" si="33"/>
        <v>0.90668122358689651</v>
      </c>
      <c r="V33" s="17">
        <f t="shared" si="34"/>
        <v>9.9528179275864923E-2</v>
      </c>
      <c r="W33" s="17">
        <f t="shared" si="35"/>
        <v>1.4163489624619505</v>
      </c>
      <c r="X33" s="17">
        <f t="shared" si="36"/>
        <v>-0.96104599211213793</v>
      </c>
      <c r="Y33" s="17">
        <f t="shared" si="37"/>
        <v>1.2646449664600012</v>
      </c>
      <c r="Z33" s="17">
        <f t="shared" si="38"/>
        <v>-1.0269703368790668</v>
      </c>
      <c r="AA33" s="17">
        <f t="shared" si="21"/>
        <v>0.26367188900406874</v>
      </c>
      <c r="AB33" s="17">
        <f>$F33*$AA33*(1-$AA33)*($E33-$AA33)*W33*T33*(1-T33)+G33</f>
        <v>0.90797478322966751</v>
      </c>
      <c r="AC33" s="17">
        <f>$F33*$AA33*(1-$AA33)*($E33-$AA33)*X33*U33*(1-U33)+H33</f>
        <v>0.76901309200508305</v>
      </c>
      <c r="AD33" s="17">
        <f>$F33*$AA33*(1-$AA33)*($E33-$AA33)*Y33*V33*(1-V33)+I33</f>
        <v>-0.76678118733131917</v>
      </c>
      <c r="AE33" s="17">
        <f>$F33*$AA33*(1-$AA33)*($E33-$AA33)+J33</f>
        <v>-0.63679465122307244</v>
      </c>
      <c r="AF33" s="17">
        <f>$F33*$AA33*(1-$AA33)*($E33-$AA33)*W33*T33*(1-T33)*C33 +K33</f>
        <v>-1.0969466575001996</v>
      </c>
      <c r="AG33" s="17">
        <f>$F33*$AA33*(1-$AA33)*($E33-$AA33)*W33*T33*(1-T33)*D33+L33</f>
        <v>0.97421880639974257</v>
      </c>
      <c r="AH33" s="17">
        <f>$F33*$AA33*(1-$AA33)*($E33-$AA33)*X33*U33*(1-U33)*C33+M33</f>
        <v>0.92833679961936033</v>
      </c>
      <c r="AI33" s="17">
        <f>$F33*$AA33*(1-$AA33)*($E33-$AA33)*X33*U33*(1-U33)*D33+N33</f>
        <v>-1.0627732053835341</v>
      </c>
      <c r="AJ33" s="17">
        <f>$F33*$AA33*(1-$AA33)*($E33-$AA33)*Y33*V33*(1-V33)*C33+O33</f>
        <v>-0.94146588361328154</v>
      </c>
      <c r="AK33" s="17">
        <f>$F33*$AA33*(1-$AA33)*($E33-$AA33)*Y33*V33*(1-V33)*D33+P33</f>
        <v>1.1072075657020561</v>
      </c>
      <c r="AL33">
        <f>$F33*$AA33*(1-$AA33)*($E33-$AA33)*T33+W33</f>
        <v>1.4058184995001919</v>
      </c>
      <c r="AM33">
        <f>$F33*$AA33*(1-$AA33)*($E33-$AA33)*U33+X33</f>
        <v>-1.0051397658738315</v>
      </c>
      <c r="AN33">
        <f>$F33*$AA33*(1-$AA33)*($E33-$AA33)*V33+Y33</f>
        <v>1.2598047062828446</v>
      </c>
      <c r="AP33">
        <f>1/(1+EXP(-(($C33*$AF$45)+($D33*$AG$45)+$AB$45)))</f>
        <v>0.32680943634937654</v>
      </c>
      <c r="AQ33">
        <f>1/(1+EXP(-(($C33*$AH$45)+($D33*$AI$45)+$AC$45)))</f>
        <v>0.87946225340940287</v>
      </c>
      <c r="AR33">
        <f>1/(1+EXP(-(($C33*$AJ$45)+($D33*$AK$45)+$AD$45)))</f>
        <v>0.1225836467184231</v>
      </c>
      <c r="AS33">
        <f t="shared" si="43"/>
        <v>0.3152332962272632</v>
      </c>
      <c r="AT33">
        <f>(E33-AS33)^2</f>
        <v>9.9372031050305468E-2</v>
      </c>
    </row>
    <row r="34" spans="1:47" x14ac:dyDescent="0.25">
      <c r="A34" s="21"/>
      <c r="B34" s="1">
        <v>6</v>
      </c>
      <c r="C34" s="1">
        <f t="shared" si="39"/>
        <v>2</v>
      </c>
      <c r="D34" s="1">
        <f t="shared" si="40"/>
        <v>2</v>
      </c>
      <c r="E34" s="1">
        <f t="shared" si="41"/>
        <v>1</v>
      </c>
      <c r="F34" s="1">
        <f t="shared" si="42"/>
        <v>0.95</v>
      </c>
      <c r="G34" s="14">
        <f t="shared" si="22"/>
        <v>0.90797478322966751</v>
      </c>
      <c r="H34" s="14">
        <f t="shared" si="23"/>
        <v>0.76901309200508305</v>
      </c>
      <c r="I34" s="14">
        <f t="shared" si="24"/>
        <v>-0.76678118733131917</v>
      </c>
      <c r="J34" s="14">
        <f t="shared" si="25"/>
        <v>-0.63679465122307244</v>
      </c>
      <c r="K34" s="14">
        <f t="shared" si="26"/>
        <v>-1.0969466575001996</v>
      </c>
      <c r="L34" s="14">
        <f t="shared" si="27"/>
        <v>0.97421880639974257</v>
      </c>
      <c r="M34" s="14">
        <f t="shared" si="28"/>
        <v>0.92833679961936033</v>
      </c>
      <c r="N34" s="14">
        <f t="shared" si="29"/>
        <v>-1.0627732053835341</v>
      </c>
      <c r="O34" s="14">
        <f t="shared" si="30"/>
        <v>-0.94146588361328154</v>
      </c>
      <c r="P34" s="14">
        <f t="shared" si="31"/>
        <v>1.1072075657020561</v>
      </c>
      <c r="Q34" s="17">
        <f>(C34*K34)+(D34*L34)+G34</f>
        <v>0.66251908102875345</v>
      </c>
      <c r="R34" s="17">
        <f>SUMPRODUCT(C34:D34,M34:N34)+H34</f>
        <v>0.50014028047673542</v>
      </c>
      <c r="S34" s="17">
        <f>SUMPRODUCT(O34:P34,C34:D34)+I34</f>
        <v>-0.43529782315376997</v>
      </c>
      <c r="T34" s="17">
        <f t="shared" si="32"/>
        <v>0.65982603782959404</v>
      </c>
      <c r="U34" s="17">
        <f t="shared" si="33"/>
        <v>0.62249229706827358</v>
      </c>
      <c r="V34" s="17">
        <f t="shared" si="34"/>
        <v>0.39286197245366883</v>
      </c>
      <c r="W34" s="17">
        <f t="shared" si="35"/>
        <v>1.4058184995001919</v>
      </c>
      <c r="X34" s="17">
        <f t="shared" si="36"/>
        <v>-1.0051397658738315</v>
      </c>
      <c r="Y34" s="17">
        <f t="shared" si="37"/>
        <v>1.2598047062828446</v>
      </c>
      <c r="Z34" s="17">
        <f t="shared" si="38"/>
        <v>0.16003859929290942</v>
      </c>
      <c r="AA34" s="17">
        <f t="shared" si="21"/>
        <v>0.53992447286770262</v>
      </c>
      <c r="AB34" s="17">
        <f>$F34*$AA34*(1-$AA34)*($E34-$AA34)*W34*T34*(1-T34)+G34</f>
        <v>0.94223378110060052</v>
      </c>
      <c r="AC34" s="17">
        <f>$F34*$AA34*(1-$AA34)*($E34-$AA34)*X34*U34*(1-U34)+H34</f>
        <v>0.74336818446945152</v>
      </c>
      <c r="AD34" s="17">
        <f>$F34*$AA34*(1-$AA34)*($E34-$AA34)*Y34*V34*(1-V34)+I34</f>
        <v>-0.73415656164259668</v>
      </c>
      <c r="AE34" s="17">
        <f>$F34*$AA34*(1-$AA34)*($E34-$AA34)+J34</f>
        <v>-0.52822338996152662</v>
      </c>
      <c r="AF34" s="17">
        <f>$F34*$AA34*(1-$AA34)*($E34-$AA34)*W34*T34*(1-T34)*C34 +K34</f>
        <v>-1.0284286617583336</v>
      </c>
      <c r="AG34" s="17">
        <f>$F34*$AA34*(1-$AA34)*($E34-$AA34)*W34*T34*(1-T34)*D34+L34</f>
        <v>1.0427368021416086</v>
      </c>
      <c r="AH34" s="17">
        <f>$F34*$AA34*(1-$AA34)*($E34-$AA34)*X34*U34*(1-U34)*C34+M34</f>
        <v>0.87704698454809715</v>
      </c>
      <c r="AI34" s="17">
        <f>$F34*$AA34*(1-$AA34)*($E34-$AA34)*X34*U34*(1-U34)*D34+N34</f>
        <v>-1.1140630204547972</v>
      </c>
      <c r="AJ34" s="17">
        <f>$F34*$AA34*(1-$AA34)*($E34-$AA34)*Y34*V34*(1-V34)*C34+O34</f>
        <v>-0.87621663223583657</v>
      </c>
      <c r="AK34" s="17">
        <f>$F34*$AA34*(1-$AA34)*($E34-$AA34)*Y34*V34*(1-V34)*D34+P34</f>
        <v>1.1724568170795011</v>
      </c>
      <c r="AL34">
        <f>$F34*$AA34*(1-$AA34)*($E34-$AA34)*T34+W34</f>
        <v>1.4774566446405593</v>
      </c>
      <c r="AM34">
        <f>$F34*$AA34*(1-$AA34)*($E34-$AA34)*U34+X34</f>
        <v>-0.93755499205553217</v>
      </c>
      <c r="AN34">
        <f>$F34*$AA34*(1-$AA34)*($E34-$AA34)*V34+Y34</f>
        <v>1.302458226133838</v>
      </c>
      <c r="AP34">
        <f>1/(1+EXP(-(($C34*$AF$45)+($D34*$AG$45)+$AB$45)))</f>
        <v>0.77111217537304733</v>
      </c>
      <c r="AQ34">
        <f>1/(1+EXP(-(($C34*$AH$45)+($D34*$AI$45)+$AC$45)))</f>
        <v>0.56269657588282762</v>
      </c>
      <c r="AR34">
        <f>1/(1+EXP(-(($C34*$AJ$45)+($D34*$AK$45)+$AD$45)))</f>
        <v>0.45087643686701923</v>
      </c>
      <c r="AS34">
        <f t="shared" si="43"/>
        <v>0.63856401969225518</v>
      </c>
      <c r="AT34">
        <f>(E34-AS34)^2</f>
        <v>0.1306359678610205</v>
      </c>
    </row>
    <row r="35" spans="1:47" x14ac:dyDescent="0.25">
      <c r="A35" s="21"/>
      <c r="B35" s="1">
        <v>17</v>
      </c>
      <c r="C35" s="1">
        <f t="shared" si="39"/>
        <v>4</v>
      </c>
      <c r="D35" s="1">
        <f t="shared" si="40"/>
        <v>0</v>
      </c>
      <c r="E35" s="1">
        <f t="shared" si="41"/>
        <v>0</v>
      </c>
      <c r="F35" s="1">
        <f t="shared" si="42"/>
        <v>0.95</v>
      </c>
      <c r="G35" s="14">
        <f t="shared" si="22"/>
        <v>0.94223378110060052</v>
      </c>
      <c r="H35" s="14">
        <f t="shared" si="23"/>
        <v>0.74336818446945152</v>
      </c>
      <c r="I35" s="14">
        <f t="shared" si="24"/>
        <v>-0.73415656164259668</v>
      </c>
      <c r="J35" s="14">
        <f t="shared" si="25"/>
        <v>-0.52822338996152662</v>
      </c>
      <c r="K35" s="14">
        <f t="shared" si="26"/>
        <v>-1.0284286617583336</v>
      </c>
      <c r="L35" s="14">
        <f t="shared" si="27"/>
        <v>1.0427368021416086</v>
      </c>
      <c r="M35" s="14">
        <f t="shared" si="28"/>
        <v>0.87704698454809715</v>
      </c>
      <c r="N35" s="14">
        <f t="shared" si="29"/>
        <v>-1.1140630204547972</v>
      </c>
      <c r="O35" s="14">
        <f t="shared" si="30"/>
        <v>-0.87621663223583657</v>
      </c>
      <c r="P35" s="14">
        <f t="shared" si="31"/>
        <v>1.1724568170795011</v>
      </c>
      <c r="Q35" s="17">
        <f>(C35*K35)+(D35*L35)+G35</f>
        <v>-3.1714808659327338</v>
      </c>
      <c r="R35" s="17">
        <f>SUMPRODUCT(C35:D35,M35:N35)+H35</f>
        <v>4.2515561226618406</v>
      </c>
      <c r="S35" s="17">
        <f>SUMPRODUCT(O35:P35,C35:D35)+I35</f>
        <v>-4.2390230905859427</v>
      </c>
      <c r="T35" s="17">
        <f t="shared" si="32"/>
        <v>4.0253166386743887E-2</v>
      </c>
      <c r="U35" s="17">
        <f t="shared" si="33"/>
        <v>0.98595793359883732</v>
      </c>
      <c r="V35" s="17">
        <f t="shared" si="34"/>
        <v>1.4216645806445945E-2</v>
      </c>
      <c r="W35" s="17">
        <f t="shared" si="35"/>
        <v>1.4774566446405593</v>
      </c>
      <c r="X35" s="17">
        <f t="shared" si="36"/>
        <v>-0.93755499205553217</v>
      </c>
      <c r="Y35" s="17">
        <f t="shared" si="37"/>
        <v>1.302458226133838</v>
      </c>
      <c r="Z35" s="17">
        <f t="shared" si="38"/>
        <v>-1.37462427713932</v>
      </c>
      <c r="AA35" s="17">
        <f t="shared" si="21"/>
        <v>0.20187375222502643</v>
      </c>
      <c r="AB35" s="17">
        <f>$F35*$AA35*(1-$AA35)*($E35-$AA35)*W35*T35*(1-T35)+G35</f>
        <v>0.9404700742919716</v>
      </c>
      <c r="AC35" s="17">
        <f>$F35*$AA35*(1-$AA35)*($E35-$AA35)*X35*U35*(1-U35)+H35</f>
        <v>0.7437692737621453</v>
      </c>
      <c r="AD35" s="17">
        <f>$F35*$AA35*(1-$AA35)*($E35-$AA35)*Y35*V35*(1-V35)+I35</f>
        <v>-0.73472058532092355</v>
      </c>
      <c r="AE35" s="17">
        <f>$F35*$AA35*(1-$AA35)*($E35-$AA35)+J35</f>
        <v>-0.55912313596368268</v>
      </c>
      <c r="AF35" s="17">
        <f>$F35*$AA35*(1-$AA35)*($E35-$AA35)*W35*T35*(1-T35)*C35 +K35</f>
        <v>-1.035483488992849</v>
      </c>
      <c r="AG35" s="17">
        <f>$F35*$AA35*(1-$AA35)*($E35-$AA35)*W35*T35*(1-T35)*D35+L35</f>
        <v>1.0427368021416086</v>
      </c>
      <c r="AH35" s="17">
        <f>$F35*$AA35*(1-$AA35)*($E35-$AA35)*X35*U35*(1-U35)*C35+M35</f>
        <v>0.87865134171887227</v>
      </c>
      <c r="AI35" s="17">
        <f>$F35*$AA35*(1-$AA35)*($E35-$AA35)*X35*U35*(1-U35)*D35+N35</f>
        <v>-1.1140630204547972</v>
      </c>
      <c r="AJ35" s="17">
        <f>$F35*$AA35*(1-$AA35)*($E35-$AA35)*Y35*V35*(1-V35)*C35+O35</f>
        <v>-0.87847272694914391</v>
      </c>
      <c r="AK35" s="17">
        <f>$F35*$AA35*(1-$AA35)*($E35-$AA35)*Y35*V35*(1-V35)*D35+P35</f>
        <v>1.1724568170795011</v>
      </c>
      <c r="AL35">
        <f>$F35*$AA35*(1-$AA35)*($E35-$AA35)*T35+W35</f>
        <v>1.4762128320234262</v>
      </c>
      <c r="AM35">
        <f>$F35*$AA35*(1-$AA35)*($E35-$AA35)*U35+X35</f>
        <v>-0.96802084177254688</v>
      </c>
      <c r="AN35">
        <f>$F35*$AA35*(1-$AA35)*($E35-$AA35)*V35+Y35</f>
        <v>1.3020189353894163</v>
      </c>
      <c r="AP35">
        <f>1/(1+EXP(-(($C35*$AF$45)+($D35*$AG$45)+$AB$45)))</f>
        <v>4.9651327624014183E-2</v>
      </c>
      <c r="AQ35">
        <f>1/(1+EXP(-(($C35*$AH$45)+($D35*$AI$45)+$AC$45)))</f>
        <v>0.98556277738246179</v>
      </c>
      <c r="AR35">
        <f>1/(1+EXP(-(($C35*$AJ$45)+($D35*$AK$45)+$AD$45)))</f>
        <v>1.3393446815038788E-2</v>
      </c>
      <c r="AS35">
        <f t="shared" si="43"/>
        <v>0.19677149434647895</v>
      </c>
      <c r="AT35">
        <f>(E35-AS35)^2</f>
        <v>3.8719020987346399E-2</v>
      </c>
    </row>
    <row r="36" spans="1:47" x14ac:dyDescent="0.25">
      <c r="A36" s="21"/>
      <c r="B36" s="1">
        <v>7</v>
      </c>
      <c r="C36" s="1">
        <f t="shared" si="39"/>
        <v>2</v>
      </c>
      <c r="D36" s="1">
        <f t="shared" si="40"/>
        <v>3</v>
      </c>
      <c r="E36" s="1">
        <f t="shared" si="41"/>
        <v>1</v>
      </c>
      <c r="F36" s="1">
        <f t="shared" si="42"/>
        <v>0.95</v>
      </c>
      <c r="G36" s="14">
        <f t="shared" si="22"/>
        <v>0.9404700742919716</v>
      </c>
      <c r="H36" s="14">
        <f t="shared" si="23"/>
        <v>0.7437692737621453</v>
      </c>
      <c r="I36" s="14">
        <f t="shared" si="24"/>
        <v>-0.73472058532092355</v>
      </c>
      <c r="J36" s="14">
        <f t="shared" si="25"/>
        <v>-0.55912313596368268</v>
      </c>
      <c r="K36" s="14">
        <f t="shared" si="26"/>
        <v>-1.035483488992849</v>
      </c>
      <c r="L36" s="14">
        <f t="shared" si="27"/>
        <v>1.0427368021416086</v>
      </c>
      <c r="M36" s="14">
        <f t="shared" si="28"/>
        <v>0.87865134171887227</v>
      </c>
      <c r="N36" s="14">
        <f t="shared" si="29"/>
        <v>-1.1140630204547972</v>
      </c>
      <c r="O36" s="14">
        <f t="shared" si="30"/>
        <v>-0.87847272694914391</v>
      </c>
      <c r="P36" s="14">
        <f t="shared" si="31"/>
        <v>1.1724568170795011</v>
      </c>
      <c r="Q36" s="17">
        <f>(C36*K36)+(D36*L36)+G36</f>
        <v>1.997713502731099</v>
      </c>
      <c r="R36" s="17">
        <f>SUMPRODUCT(C36:D36,M36:N36)+H36</f>
        <v>-0.84111710416450181</v>
      </c>
      <c r="S36" s="17">
        <f>SUMPRODUCT(O36:P36,C36:D36)+I36</f>
        <v>1.0257044120192917</v>
      </c>
      <c r="T36" s="17">
        <f t="shared" si="32"/>
        <v>0.8805568013294568</v>
      </c>
      <c r="U36" s="17">
        <f t="shared" si="33"/>
        <v>0.30129956112374501</v>
      </c>
      <c r="V36" s="17">
        <f t="shared" si="34"/>
        <v>0.7360822594005263</v>
      </c>
      <c r="W36" s="17">
        <f t="shared" si="35"/>
        <v>1.4762128320234262</v>
      </c>
      <c r="X36" s="17">
        <f t="shared" si="36"/>
        <v>-0.96802084177254688</v>
      </c>
      <c r="Y36" s="17">
        <f t="shared" si="37"/>
        <v>1.3020189353894163</v>
      </c>
      <c r="Z36" s="17">
        <f t="shared" si="38"/>
        <v>1.4074948984433671</v>
      </c>
      <c r="AA36" s="17">
        <f t="shared" si="21"/>
        <v>0.80337052266154829</v>
      </c>
      <c r="AB36" s="17">
        <f>$F36*$AA36*(1-$AA36)*($E36-$AA36)*W36*T36*(1-T36)+G36</f>
        <v>0.94505154089040344</v>
      </c>
      <c r="AC36" s="17">
        <f>$F36*$AA36*(1-$AA36)*($E36-$AA36)*X36*U36*(1-U36)+H36</f>
        <v>0.73775600007830988</v>
      </c>
      <c r="AD36" s="17">
        <f>$F36*$AA36*(1-$AA36)*($E36-$AA36)*Y36*V36*(1-V36)+I36</f>
        <v>-0.72725697454558114</v>
      </c>
      <c r="AE36" s="17">
        <f>$F36*$AA36*(1-$AA36)*($E36-$AA36)+J36</f>
        <v>-0.52961534165487489</v>
      </c>
      <c r="AF36" s="17">
        <f>$F36*$AA36*(1-$AA36)*($E36-$AA36)*W36*T36*(1-T36)*C36 +K36</f>
        <v>-1.0263205557959854</v>
      </c>
      <c r="AG36" s="17">
        <f>$F36*$AA36*(1-$AA36)*($E36-$AA36)*W36*T36*(1-T36)*D36+L36</f>
        <v>1.0564812019369041</v>
      </c>
      <c r="AH36" s="17">
        <f>$F36*$AA36*(1-$AA36)*($E36-$AA36)*X36*U36*(1-U36)*C36+M36</f>
        <v>0.86662479435120132</v>
      </c>
      <c r="AI36" s="17">
        <f>$F36*$AA36*(1-$AA36)*($E36-$AA36)*X36*U36*(1-U36)*D36+N36</f>
        <v>-1.1321028415063037</v>
      </c>
      <c r="AJ36" s="17">
        <f>$F36*$AA36*(1-$AA36)*($E36-$AA36)*Y36*V36*(1-V36)*C36+O36</f>
        <v>-0.8635455053984592</v>
      </c>
      <c r="AK36" s="17">
        <f>$F36*$AA36*(1-$AA36)*($E36-$AA36)*Y36*V36*(1-V36)*D36+P36</f>
        <v>1.1948476494055282</v>
      </c>
      <c r="AL36">
        <f>$F36*$AA36*(1-$AA36)*($E36-$AA36)*T36+W36</f>
        <v>1.5021961209942776</v>
      </c>
      <c r="AM36">
        <f>$F36*$AA36*(1-$AA36)*($E36-$AA36)*U36+X36</f>
        <v>-0.95913015629757337</v>
      </c>
      <c r="AN36">
        <f>$F36*$AA36*(1-$AA36)*($E36-$AA36)*V36+Y36</f>
        <v>1.3237390992941696</v>
      </c>
      <c r="AP36">
        <f>1/(1+EXP(-(($C36*$AF$45)+($D36*$AG$45)+$AB$45)))</f>
        <v>0.91126490128779414</v>
      </c>
      <c r="AQ36">
        <f>1/(1+EXP(-(($C36*$AH$45)+($D36*$AI$45)+$AC$45)))</f>
        <v>0.29610513538062155</v>
      </c>
      <c r="AR36">
        <f>1/(1+EXP(-(($C36*$AJ$45)+($D36*$AK$45)+$AD$45)))</f>
        <v>0.72482614621281716</v>
      </c>
      <c r="AS36">
        <f t="shared" si="43"/>
        <v>0.79701220057411082</v>
      </c>
      <c r="AT36">
        <f>(E36-AS36)^2</f>
        <v>4.1204046715765018E-2</v>
      </c>
    </row>
    <row r="37" spans="1:47" x14ac:dyDescent="0.25">
      <c r="A37" s="21"/>
      <c r="B37" s="1">
        <v>16</v>
      </c>
      <c r="C37" s="1">
        <f t="shared" si="39"/>
        <v>3</v>
      </c>
      <c r="D37" s="1">
        <f t="shared" si="40"/>
        <v>3</v>
      </c>
      <c r="E37" s="1">
        <f t="shared" si="41"/>
        <v>0</v>
      </c>
      <c r="F37" s="1">
        <f t="shared" si="42"/>
        <v>0.95</v>
      </c>
      <c r="G37" s="14">
        <f t="shared" si="22"/>
        <v>0.94505154089040344</v>
      </c>
      <c r="H37" s="14">
        <f t="shared" si="23"/>
        <v>0.73775600007830988</v>
      </c>
      <c r="I37" s="14">
        <f t="shared" si="24"/>
        <v>-0.72725697454558114</v>
      </c>
      <c r="J37" s="14">
        <f t="shared" si="25"/>
        <v>-0.52961534165487489</v>
      </c>
      <c r="K37" s="14">
        <f t="shared" si="26"/>
        <v>-1.0263205557959854</v>
      </c>
      <c r="L37" s="14">
        <f t="shared" si="27"/>
        <v>1.0564812019369041</v>
      </c>
      <c r="M37" s="14">
        <f t="shared" si="28"/>
        <v>0.86662479435120132</v>
      </c>
      <c r="N37" s="14">
        <f t="shared" si="29"/>
        <v>-1.1321028415063037</v>
      </c>
      <c r="O37" s="14">
        <f t="shared" si="30"/>
        <v>-0.8635455053984592</v>
      </c>
      <c r="P37" s="14">
        <f t="shared" si="31"/>
        <v>1.1948476494055282</v>
      </c>
      <c r="Q37" s="17">
        <f>(C37*K37)+(D37*L37)+G37</f>
        <v>1.0355334793131594</v>
      </c>
      <c r="R37" s="17">
        <f>SUMPRODUCT(C37:D37,M37:N37)+H37</f>
        <v>-5.8678141386997673E-2</v>
      </c>
      <c r="S37" s="17">
        <f>SUMPRODUCT(O37:P37,C37:D37)+I37</f>
        <v>0.26664945747562607</v>
      </c>
      <c r="T37" s="17">
        <f t="shared" si="32"/>
        <v>0.73798726894636235</v>
      </c>
      <c r="U37" s="17">
        <f t="shared" si="33"/>
        <v>0.48533467229062133</v>
      </c>
      <c r="V37" s="17">
        <f t="shared" si="34"/>
        <v>0.5662701674807078</v>
      </c>
      <c r="W37" s="17">
        <f t="shared" si="35"/>
        <v>1.5021961209942776</v>
      </c>
      <c r="X37" s="17">
        <f t="shared" si="36"/>
        <v>-0.95913015629757337</v>
      </c>
      <c r="Y37" s="17">
        <f t="shared" si="37"/>
        <v>1.3237390992941696</v>
      </c>
      <c r="Z37" s="17">
        <f t="shared" si="38"/>
        <v>0.86308111246684682</v>
      </c>
      <c r="AA37" s="17">
        <f t="shared" si="21"/>
        <v>0.70330398482368228</v>
      </c>
      <c r="AB37" s="17">
        <f>$F37*$AA37*(1-$AA37)*($E37-$AA37)*W37*T37*(1-T37)+G37</f>
        <v>0.90455486512268424</v>
      </c>
      <c r="AC37" s="17">
        <f>$F37*$AA37*(1-$AA37)*($E37-$AA37)*X37*U37*(1-U37)+H37</f>
        <v>0.77115744471279579</v>
      </c>
      <c r="AD37" s="17">
        <f>$F37*$AA37*(1-$AA37)*($E37-$AA37)*Y37*V37*(1-V37)+I37</f>
        <v>-0.77258500498153115</v>
      </c>
      <c r="AE37" s="17">
        <f>$F37*$AA37*(1-$AA37)*($E37-$AA37)+J37</f>
        <v>-0.66903418485020338</v>
      </c>
      <c r="AF37" s="17">
        <f>$F37*$AA37*(1-$AA37)*($E37-$AA37)*W37*T37*(1-T37)*C37 +K37</f>
        <v>-1.147810583099143</v>
      </c>
      <c r="AG37" s="17">
        <f>$F37*$AA37*(1-$AA37)*($E37-$AA37)*W37*T37*(1-T37)*D37+L37</f>
        <v>0.93499117463374648</v>
      </c>
      <c r="AH37" s="17">
        <f>$F37*$AA37*(1-$AA37)*($E37-$AA37)*X37*U37*(1-U37)*C37+M37</f>
        <v>0.96682912825465905</v>
      </c>
      <c r="AI37" s="17">
        <f>$F37*$AA37*(1-$AA37)*($E37-$AA37)*X37*U37*(1-U37)*D37+N37</f>
        <v>-1.031898507602846</v>
      </c>
      <c r="AJ37" s="17">
        <f>$F37*$AA37*(1-$AA37)*($E37-$AA37)*Y37*V37*(1-V37)*C37+O37</f>
        <v>-0.99952959670630914</v>
      </c>
      <c r="AK37" s="17">
        <f>$F37*$AA37*(1-$AA37)*($E37-$AA37)*Y37*V37*(1-V37)*D37+P37</f>
        <v>1.0588635580976784</v>
      </c>
      <c r="AL37">
        <f>$F37*$AA37*(1-$AA37)*($E37-$AA37)*T37+W37</f>
        <v>1.3993067896648961</v>
      </c>
      <c r="AM37">
        <f>$F37*$AA37*(1-$AA37)*($E37-$AA37)*U37+X37</f>
        <v>-1.0267949548709157</v>
      </c>
      <c r="AN37">
        <f>$F37*$AA37*(1-$AA37)*($E37-$AA37)*V37+Y37</f>
        <v>1.2447903676079843</v>
      </c>
      <c r="AP37">
        <f>1/(1+EXP(-(($C37*$AF$45)+($D37*$AG$45)+$AB$45)))</f>
        <v>0.79584933397376922</v>
      </c>
      <c r="AQ37">
        <f>1/(1+EXP(-(($C37*$AH$45)+($D37*$AI$45)+$AC$45)))</f>
        <v>0.50042569807745607</v>
      </c>
      <c r="AR37">
        <f>1/(1+EXP(-(($C37*$AJ$45)+($D37*$AK$45)+$AD$45)))</f>
        <v>0.52073804961797221</v>
      </c>
      <c r="AS37">
        <f t="shared" si="43"/>
        <v>0.67957740290386837</v>
      </c>
      <c r="AT37">
        <f>(E37-AS37)^2</f>
        <v>0.46182544653756663</v>
      </c>
    </row>
    <row r="38" spans="1:47" x14ac:dyDescent="0.25">
      <c r="A38" s="21"/>
      <c r="B38" s="1">
        <v>8</v>
      </c>
      <c r="C38" s="1">
        <f t="shared" si="39"/>
        <v>3</v>
      </c>
      <c r="D38" s="1">
        <f t="shared" si="40"/>
        <v>2</v>
      </c>
      <c r="E38" s="1">
        <f t="shared" si="41"/>
        <v>1</v>
      </c>
      <c r="F38" s="1">
        <f t="shared" si="42"/>
        <v>0.95</v>
      </c>
      <c r="G38" s="14">
        <f t="shared" si="22"/>
        <v>0.90455486512268424</v>
      </c>
      <c r="H38" s="14">
        <f t="shared" si="23"/>
        <v>0.77115744471279579</v>
      </c>
      <c r="I38" s="14">
        <f t="shared" si="24"/>
        <v>-0.77258500498153115</v>
      </c>
      <c r="J38" s="14">
        <f t="shared" si="25"/>
        <v>-0.66903418485020338</v>
      </c>
      <c r="K38" s="14">
        <f t="shared" si="26"/>
        <v>-1.147810583099143</v>
      </c>
      <c r="L38" s="14">
        <f t="shared" si="27"/>
        <v>0.93499117463374648</v>
      </c>
      <c r="M38" s="14">
        <f t="shared" si="28"/>
        <v>0.96682912825465905</v>
      </c>
      <c r="N38" s="14">
        <f t="shared" si="29"/>
        <v>-1.031898507602846</v>
      </c>
      <c r="O38" s="14">
        <f t="shared" si="30"/>
        <v>-0.99952959670630914</v>
      </c>
      <c r="P38" s="14">
        <f t="shared" si="31"/>
        <v>1.0588635580976784</v>
      </c>
      <c r="Q38" s="17">
        <f>(C38*K38)+(D38*L38)+G38</f>
        <v>-0.6688945349072517</v>
      </c>
      <c r="R38" s="17">
        <f>SUMPRODUCT(C38:D38,M38:N38)+H38</f>
        <v>1.607847814271081</v>
      </c>
      <c r="S38" s="17">
        <f>SUMPRODUCT(O38:P38,C38:D38)+I38</f>
        <v>-1.6534466789051017</v>
      </c>
      <c r="T38" s="17">
        <f t="shared" si="32"/>
        <v>0.33874441710136316</v>
      </c>
      <c r="U38" s="17">
        <f t="shared" si="33"/>
        <v>0.83311236929463406</v>
      </c>
      <c r="V38" s="17">
        <f t="shared" si="34"/>
        <v>0.16064366501465577</v>
      </c>
      <c r="W38" s="17">
        <f t="shared" si="35"/>
        <v>1.3993067896648961</v>
      </c>
      <c r="X38" s="17">
        <f t="shared" si="36"/>
        <v>-1.0267949548709157</v>
      </c>
      <c r="Y38" s="17">
        <f t="shared" si="37"/>
        <v>1.2447903676079843</v>
      </c>
      <c r="Z38" s="17">
        <f t="shared" si="38"/>
        <v>-0.85049471284398648</v>
      </c>
      <c r="AA38" s="17">
        <f t="shared" si="21"/>
        <v>0.29932909051518619</v>
      </c>
      <c r="AB38" s="17">
        <f>$F38*$AA38*(1-$AA38)*($E38-$AA38)*W38*T38*(1-T38)+G38</f>
        <v>0.9483126314153788</v>
      </c>
      <c r="AC38" s="17">
        <f>$F38*$AA38*(1-$AA38)*($E38-$AA38)*X38*U38*(1-U38)+H38</f>
        <v>0.75122722150117194</v>
      </c>
      <c r="AD38" s="17">
        <f>$F38*$AA38*(1-$AA38)*($E38-$AA38)*Y38*V38*(1-V38)+I38</f>
        <v>-0.74915313761487956</v>
      </c>
      <c r="AE38" s="17">
        <f>$F38*$AA38*(1-$AA38)*($E38-$AA38)+J38</f>
        <v>-0.5294292709927495</v>
      </c>
      <c r="AF38" s="17">
        <f>$F38*$AA38*(1-$AA38)*($E38-$AA38)*W38*T38*(1-T38)*C38 +K38</f>
        <v>-1.0165372842210594</v>
      </c>
      <c r="AG38" s="17">
        <f>$F38*$AA38*(1-$AA38)*($E38-$AA38)*W38*T38*(1-T38)*D38+L38</f>
        <v>1.0225067072191356</v>
      </c>
      <c r="AH38" s="17">
        <f>$F38*$AA38*(1-$AA38)*($E38-$AA38)*X38*U38*(1-U38)*C38+M38</f>
        <v>0.9070384586197876</v>
      </c>
      <c r="AI38" s="17">
        <f>$F38*$AA38*(1-$AA38)*($E38-$AA38)*X38*U38*(1-U38)*D38+N38</f>
        <v>-1.0717589540260937</v>
      </c>
      <c r="AJ38" s="17">
        <f>$F38*$AA38*(1-$AA38)*($E38-$AA38)*Y38*V38*(1-V38)*C38+O38</f>
        <v>-0.92923399460635425</v>
      </c>
      <c r="AK38" s="17">
        <f>$F38*$AA38*(1-$AA38)*($E38-$AA38)*Y38*V38*(1-V38)*D38+P38</f>
        <v>1.1057272928309816</v>
      </c>
      <c r="AL38">
        <f>$F38*$AA38*(1-$AA38)*($E38-$AA38)*T38+W38</f>
        <v>1.4465971748340254</v>
      </c>
      <c r="AM38">
        <f>$F38*$AA38*(1-$AA38)*($E38-$AA38)*U38+X38</f>
        <v>-0.91048837432195895</v>
      </c>
      <c r="AN38">
        <f>$F38*$AA38*(1-$AA38)*($E38-$AA38)*V38+Y38</f>
        <v>1.2672170126241011</v>
      </c>
      <c r="AP38">
        <f>1/(1+EXP(-(($C38*$AF$45)+($D38*$AG$45)+$AB$45)))</f>
        <v>0.56118564015979833</v>
      </c>
      <c r="AQ38">
        <f>1/(1+EXP(-(($C38*$AH$45)+($D38*$AI$45)+$AC$45)))</f>
        <v>0.7539387183657571</v>
      </c>
      <c r="AR38">
        <f>1/(1+EXP(-(($C38*$AJ$45)+($D38*$AK$45)+$AD$45)))</f>
        <v>0.25300314044251954</v>
      </c>
      <c r="AS38">
        <f t="shared" si="43"/>
        <v>0.46008160177667956</v>
      </c>
      <c r="AT38">
        <f>(E38-AS38)^2</f>
        <v>0.29151187674003604</v>
      </c>
    </row>
    <row r="39" spans="1:47" x14ac:dyDescent="0.25">
      <c r="A39" s="21"/>
      <c r="B39" s="1">
        <v>15</v>
      </c>
      <c r="C39" s="1">
        <f t="shared" si="39"/>
        <v>3</v>
      </c>
      <c r="D39" s="1">
        <f t="shared" si="40"/>
        <v>1</v>
      </c>
      <c r="E39" s="1">
        <f t="shared" si="41"/>
        <v>0</v>
      </c>
      <c r="F39" s="1">
        <f t="shared" si="42"/>
        <v>0.95</v>
      </c>
      <c r="G39" s="14">
        <f t="shared" si="22"/>
        <v>0.9483126314153788</v>
      </c>
      <c r="H39" s="14">
        <f t="shared" si="23"/>
        <v>0.75122722150117194</v>
      </c>
      <c r="I39" s="14">
        <f t="shared" si="24"/>
        <v>-0.74915313761487956</v>
      </c>
      <c r="J39" s="14">
        <f t="shared" si="25"/>
        <v>-0.5294292709927495</v>
      </c>
      <c r="K39" s="14">
        <f t="shared" si="26"/>
        <v>-1.0165372842210594</v>
      </c>
      <c r="L39" s="14">
        <f t="shared" si="27"/>
        <v>1.0225067072191356</v>
      </c>
      <c r="M39" s="14">
        <f t="shared" si="28"/>
        <v>0.9070384586197876</v>
      </c>
      <c r="N39" s="14">
        <f t="shared" si="29"/>
        <v>-1.0717589540260937</v>
      </c>
      <c r="O39" s="14">
        <f t="shared" si="30"/>
        <v>-0.92923399460635425</v>
      </c>
      <c r="P39" s="14">
        <f t="shared" si="31"/>
        <v>1.1057272928309816</v>
      </c>
      <c r="Q39" s="17">
        <f>(C39*K39)+(D39*L39)+G39</f>
        <v>-1.0787925140286636</v>
      </c>
      <c r="R39" s="17">
        <f>SUMPRODUCT(C39:D39,M39:N39)+H39</f>
        <v>2.400583643334441</v>
      </c>
      <c r="S39" s="17">
        <f>SUMPRODUCT(O39:P39,C39:D39)+I39</f>
        <v>-2.4311278286029609</v>
      </c>
      <c r="T39" s="17">
        <f t="shared" si="32"/>
        <v>0.2537345901767265</v>
      </c>
      <c r="U39" s="17">
        <f t="shared" si="33"/>
        <v>0.91687179840207833</v>
      </c>
      <c r="V39" s="17">
        <f t="shared" si="34"/>
        <v>8.0829634207641457E-2</v>
      </c>
      <c r="W39" s="17">
        <f t="shared" si="35"/>
        <v>1.4465971748340254</v>
      </c>
      <c r="X39" s="17">
        <f t="shared" si="36"/>
        <v>-0.91048837432195895</v>
      </c>
      <c r="Y39" s="17">
        <f t="shared" si="37"/>
        <v>1.2672170126241011</v>
      </c>
      <c r="Z39" s="17">
        <f t="shared" si="38"/>
        <v>-0.89474995528208057</v>
      </c>
      <c r="AA39" s="17">
        <f t="shared" si="21"/>
        <v>0.29013057687915855</v>
      </c>
      <c r="AB39" s="17">
        <f>$F39*$AA39*(1-$AA39)*($E39-$AA39)*W39*T39*(1-T39)+G39</f>
        <v>0.93276337308066015</v>
      </c>
      <c r="AC39" s="17">
        <f>$F39*$AA39*(1-$AA39)*($E39-$AA39)*X39*U39*(1-U39)+H39</f>
        <v>0.75516653444187753</v>
      </c>
      <c r="AD39" s="17">
        <f>$F39*$AA39*(1-$AA39)*($E39-$AA39)*Y39*V39*(1-V39)+I39</f>
        <v>-0.7544976329276637</v>
      </c>
      <c r="AE39" s="17">
        <f>$F39*$AA39*(1-$AA39)*($E39-$AA39)+J39</f>
        <v>-0.58619537363748442</v>
      </c>
      <c r="AF39" s="17">
        <f>$F39*$AA39*(1-$AA39)*($E39-$AA39)*W39*T39*(1-T39)*C39 +K39</f>
        <v>-1.0631850592252154</v>
      </c>
      <c r="AG39" s="17">
        <f>$F39*$AA39*(1-$AA39)*($E39-$AA39)*W39*T39*(1-T39)*D39+L39</f>
        <v>1.0069574488844169</v>
      </c>
      <c r="AH39" s="17">
        <f>$F39*$AA39*(1-$AA39)*($E39-$AA39)*X39*U39*(1-U39)*C39+M39</f>
        <v>0.9188563974419045</v>
      </c>
      <c r="AI39" s="17">
        <f>$F39*$AA39*(1-$AA39)*($E39-$AA39)*X39*U39*(1-U39)*D39+N39</f>
        <v>-1.067819641085388</v>
      </c>
      <c r="AJ39" s="17">
        <f>$F39*$AA39*(1-$AA39)*($E39-$AA39)*Y39*V39*(1-V39)*C39+O39</f>
        <v>-0.94526748054470677</v>
      </c>
      <c r="AK39" s="17">
        <f>$F39*$AA39*(1-$AA39)*($E39-$AA39)*Y39*V39*(1-V39)*D39+P39</f>
        <v>1.1003827975181975</v>
      </c>
      <c r="AL39">
        <f>$F39*$AA39*(1-$AA39)*($E39-$AA39)*T39+W39</f>
        <v>1.4321936510435336</v>
      </c>
      <c r="AM39">
        <f>$F39*$AA39*(1-$AA39)*($E39-$AA39)*U39+X39</f>
        <v>-0.96253561294211398</v>
      </c>
      <c r="AN39">
        <f>$F39*$AA39*(1-$AA39)*($E39-$AA39)*V39+Y39</f>
        <v>1.2626286293119338</v>
      </c>
      <c r="AP39">
        <f>1/(1+EXP(-(($C39*$AF$45)+($D39*$AG$45)+$AB$45)))</f>
        <v>0.29554548926065521</v>
      </c>
      <c r="AQ39">
        <f>1/(1+EXP(-(($C39*$AH$45)+($D39*$AI$45)+$AC$45)))</f>
        <v>0.90358933482488069</v>
      </c>
      <c r="AR39">
        <f>1/(1+EXP(-(($C39*$AJ$45)+($D39*$AK$45)+$AD$45)))</f>
        <v>9.5494651837885303E-2</v>
      </c>
      <c r="AS39">
        <f t="shared" si="43"/>
        <v>0.29375649796211883</v>
      </c>
      <c r="AT39">
        <f>(E39-AS39)^2</f>
        <v>8.6292880094968327E-2</v>
      </c>
    </row>
    <row r="40" spans="1:47" x14ac:dyDescent="0.25">
      <c r="A40" s="21"/>
      <c r="B40" s="1">
        <v>9</v>
      </c>
      <c r="C40" s="1">
        <f t="shared" si="39"/>
        <v>4</v>
      </c>
      <c r="D40" s="1">
        <f t="shared" si="40"/>
        <v>1</v>
      </c>
      <c r="E40" s="1">
        <f t="shared" si="41"/>
        <v>1</v>
      </c>
      <c r="F40" s="1">
        <f t="shared" si="42"/>
        <v>0.95</v>
      </c>
      <c r="G40" s="14">
        <f t="shared" si="22"/>
        <v>0.93276337308066015</v>
      </c>
      <c r="H40" s="14">
        <f t="shared" si="23"/>
        <v>0.75516653444187753</v>
      </c>
      <c r="I40" s="14">
        <f t="shared" si="24"/>
        <v>-0.7544976329276637</v>
      </c>
      <c r="J40" s="14">
        <f t="shared" si="25"/>
        <v>-0.58619537363748442</v>
      </c>
      <c r="K40" s="14">
        <f t="shared" si="26"/>
        <v>-1.0631850592252154</v>
      </c>
      <c r="L40" s="14">
        <f t="shared" si="27"/>
        <v>1.0069574488844169</v>
      </c>
      <c r="M40" s="14">
        <f t="shared" si="28"/>
        <v>0.9188563974419045</v>
      </c>
      <c r="N40" s="14">
        <f t="shared" si="29"/>
        <v>-1.067819641085388</v>
      </c>
      <c r="O40" s="14">
        <f t="shared" si="30"/>
        <v>-0.94526748054470677</v>
      </c>
      <c r="P40" s="14">
        <f t="shared" si="31"/>
        <v>1.1003827975181975</v>
      </c>
      <c r="Q40" s="17">
        <f>(C40*K40)+(D40*L40)+G40</f>
        <v>-2.313019414935785</v>
      </c>
      <c r="R40" s="17">
        <f>SUMPRODUCT(C40:D40,M40:N40)+H40</f>
        <v>3.3627724831241075</v>
      </c>
      <c r="S40" s="17">
        <f>SUMPRODUCT(O40:P40,C40:D40)+I40</f>
        <v>-3.4351847575882934</v>
      </c>
      <c r="T40" s="17">
        <f t="shared" si="32"/>
        <v>9.005042333993736E-2</v>
      </c>
      <c r="U40" s="17">
        <f t="shared" si="33"/>
        <v>0.96652060630981373</v>
      </c>
      <c r="V40" s="17">
        <f t="shared" si="34"/>
        <v>3.1213766295208775E-2</v>
      </c>
      <c r="W40" s="17">
        <f t="shared" si="35"/>
        <v>1.4321936510435336</v>
      </c>
      <c r="X40" s="17">
        <f t="shared" si="36"/>
        <v>-0.96253561294211398</v>
      </c>
      <c r="Y40" s="17">
        <f t="shared" si="37"/>
        <v>1.2626286293119338</v>
      </c>
      <c r="Z40" s="17">
        <f t="shared" si="38"/>
        <v>-1.3481248383188613</v>
      </c>
      <c r="AA40" s="17">
        <f t="shared" si="21"/>
        <v>0.2061771068742084</v>
      </c>
      <c r="AB40" s="17">
        <f>$F40*$AA40*(1-$AA40)*($E40-$AA40)*W40*T40*(1-T40)+G40</f>
        <v>0.94724829356912499</v>
      </c>
      <c r="AC40" s="17">
        <f>$F40*$AA40*(1-$AA40)*($E40-$AA40)*X40*U40*(1-U40)+H40</f>
        <v>0.75132223866708403</v>
      </c>
      <c r="AD40" s="17">
        <f>$F40*$AA40*(1-$AA40)*($E40-$AA40)*Y40*V40*(1-V40)+I40</f>
        <v>-0.74978502780410872</v>
      </c>
      <c r="AE40" s="17">
        <f>$F40*$AA40*(1-$AA40)*($E40-$AA40)+J40</f>
        <v>-0.46276805757852529</v>
      </c>
      <c r="AF40" s="17">
        <f>$F40*$AA40*(1-$AA40)*($E40-$AA40)*W40*T40*(1-T40)*C40 +K40</f>
        <v>-1.0052453772713561</v>
      </c>
      <c r="AG40" s="17">
        <f>$F40*$AA40*(1-$AA40)*($E40-$AA40)*W40*T40*(1-T40)*D40+L40</f>
        <v>1.0214423693728818</v>
      </c>
      <c r="AH40" s="17">
        <f>$F40*$AA40*(1-$AA40)*($E40-$AA40)*X40*U40*(1-U40)*C40+M40</f>
        <v>0.90347921434273037</v>
      </c>
      <c r="AI40" s="17">
        <f>$F40*$AA40*(1-$AA40)*($E40-$AA40)*X40*U40*(1-U40)*D40+N40</f>
        <v>-1.0716639368601815</v>
      </c>
      <c r="AJ40" s="17">
        <f>$F40*$AA40*(1-$AA40)*($E40-$AA40)*Y40*V40*(1-V40)*C40+O40</f>
        <v>-0.92641706005048685</v>
      </c>
      <c r="AK40" s="17">
        <f>$F40*$AA40*(1-$AA40)*($E40-$AA40)*Y40*V40*(1-V40)*D40+P40</f>
        <v>1.1050954026417523</v>
      </c>
      <c r="AL40">
        <f>$F40*$AA40*(1-$AA40)*($E40-$AA40)*T40+W40</f>
        <v>1.4433083331063552</v>
      </c>
      <c r="AM40">
        <f>$F40*$AA40*(1-$AA40)*($E40-$AA40)*U40+X40</f>
        <v>-0.84324056858961582</v>
      </c>
      <c r="AN40">
        <f>$F40*$AA40*(1-$AA40)*($E40-$AA40)*V40+Y40</f>
        <v>1.266481260709843</v>
      </c>
      <c r="AP40">
        <f>1/(1+EXP(-(($C40*$AF$45)+($D40*$AG$45)+$AB$45)))</f>
        <v>0.13737952024030051</v>
      </c>
      <c r="AQ40">
        <f>1/(1+EXP(-(($C40*$AH$45)+($D40*$AI$45)+$AC$45)))</f>
        <v>0.95711393007757373</v>
      </c>
      <c r="AR40">
        <f>1/(1+EXP(-(($C40*$AJ$45)+($D40*$AK$45)+$AD$45)))</f>
        <v>4.1732494855939599E-2</v>
      </c>
      <c r="AS40">
        <f t="shared" si="43"/>
        <v>0.22799094009414816</v>
      </c>
      <c r="AT40">
        <f>(E40-AS40)^2</f>
        <v>0.59599798857671704</v>
      </c>
    </row>
    <row r="41" spans="1:47" x14ac:dyDescent="0.25">
      <c r="A41" s="21"/>
      <c r="B41" s="1">
        <v>14</v>
      </c>
      <c r="C41" s="1">
        <f t="shared" si="39"/>
        <v>3</v>
      </c>
      <c r="D41" s="1">
        <f t="shared" si="40"/>
        <v>0</v>
      </c>
      <c r="E41" s="1">
        <f t="shared" si="41"/>
        <v>0</v>
      </c>
      <c r="F41" s="1">
        <f t="shared" si="42"/>
        <v>0.95</v>
      </c>
      <c r="G41" s="14">
        <f t="shared" si="22"/>
        <v>0.94724829356912499</v>
      </c>
      <c r="H41" s="14">
        <f t="shared" si="23"/>
        <v>0.75132223866708403</v>
      </c>
      <c r="I41" s="14">
        <f t="shared" si="24"/>
        <v>-0.74978502780410872</v>
      </c>
      <c r="J41" s="14">
        <f t="shared" si="25"/>
        <v>-0.46276805757852529</v>
      </c>
      <c r="K41" s="14">
        <f t="shared" si="26"/>
        <v>-1.0052453772713561</v>
      </c>
      <c r="L41" s="14">
        <f t="shared" si="27"/>
        <v>1.0214423693728818</v>
      </c>
      <c r="M41" s="14">
        <f t="shared" si="28"/>
        <v>0.90347921434273037</v>
      </c>
      <c r="N41" s="14">
        <f t="shared" si="29"/>
        <v>-1.0716639368601815</v>
      </c>
      <c r="O41" s="14">
        <f t="shared" si="30"/>
        <v>-0.92641706005048685</v>
      </c>
      <c r="P41" s="14">
        <f t="shared" si="31"/>
        <v>1.1050954026417523</v>
      </c>
      <c r="Q41" s="17">
        <f>(C41*K41)+(D41*L41)+G41</f>
        <v>-2.0684878382449434</v>
      </c>
      <c r="R41" s="17">
        <f>SUMPRODUCT(C41:D41,M41:N41)+H41</f>
        <v>3.4617598816952753</v>
      </c>
      <c r="S41" s="17">
        <f>SUMPRODUCT(O41:P41,C41:D41)+I41</f>
        <v>-3.5290362079555688</v>
      </c>
      <c r="T41" s="17">
        <f t="shared" si="32"/>
        <v>0.11219757559347371</v>
      </c>
      <c r="U41" s="17">
        <f t="shared" si="33"/>
        <v>0.96957991683940992</v>
      </c>
      <c r="V41" s="17">
        <f t="shared" si="34"/>
        <v>2.8497258309456736E-2</v>
      </c>
      <c r="W41" s="17">
        <f t="shared" si="35"/>
        <v>1.4433083331063552</v>
      </c>
      <c r="X41" s="17">
        <f t="shared" si="36"/>
        <v>-0.84324056858961582</v>
      </c>
      <c r="Y41" s="17">
        <f t="shared" si="37"/>
        <v>1.266481260709843</v>
      </c>
      <c r="Z41" s="17">
        <f t="shared" si="38"/>
        <v>-1.082330238508336</v>
      </c>
      <c r="AA41" s="17">
        <f t="shared" si="21"/>
        <v>0.25306529400416855</v>
      </c>
      <c r="AB41" s="17">
        <f>$F41*$AA41*(1-$AA41)*($E41-$AA41)*W41*T41*(1-T41)+G41</f>
        <v>0.94071502756604763</v>
      </c>
      <c r="AC41" s="17">
        <f>$F41*$AA41*(1-$AA41)*($E41-$AA41)*X41*U41*(1-U41)+H41</f>
        <v>0.75245246890782114</v>
      </c>
      <c r="AD41" s="17">
        <f>$F41*$AA41*(1-$AA41)*($E41-$AA41)*Y41*V41*(1-V41)+I41</f>
        <v>-0.75137840024149805</v>
      </c>
      <c r="AE41" s="17">
        <f>$F41*$AA41*(1-$AA41)*($E41-$AA41)+J41</f>
        <v>-0.5082115209309972</v>
      </c>
      <c r="AF41" s="17">
        <f>$F41*$AA41*(1-$AA41)*($E41-$AA41)*W41*T41*(1-T41)*C41 +K41</f>
        <v>-1.024845175280588</v>
      </c>
      <c r="AG41" s="17">
        <f>$F41*$AA41*(1-$AA41)*($E41-$AA41)*W41*T41*(1-T41)*D41+L41</f>
        <v>1.0214423693728818</v>
      </c>
      <c r="AH41" s="17">
        <f>$F41*$AA41*(1-$AA41)*($E41-$AA41)*X41*U41*(1-U41)*C41+M41</f>
        <v>0.90686990506494181</v>
      </c>
      <c r="AI41" s="17">
        <f>$F41*$AA41*(1-$AA41)*($E41-$AA41)*X41*U41*(1-U41)*D41+N41</f>
        <v>-1.0716639368601815</v>
      </c>
      <c r="AJ41" s="17">
        <f>$F41*$AA41*(1-$AA41)*($E41-$AA41)*Y41*V41*(1-V41)*C41+O41</f>
        <v>-0.93119717736265473</v>
      </c>
      <c r="AK41" s="17">
        <f>$F41*$AA41*(1-$AA41)*($E41-$AA41)*Y41*V41*(1-V41)*D41+P41</f>
        <v>1.1050954026417523</v>
      </c>
      <c r="AL41">
        <f>$F41*$AA41*(1-$AA41)*($E41-$AA41)*T41+W41</f>
        <v>1.438209686691637</v>
      </c>
      <c r="AM41">
        <f>$F41*$AA41*(1-$AA41)*($E41-$AA41)*U41+X41</f>
        <v>-0.88730163800780038</v>
      </c>
      <c r="AN41">
        <f>$F41*$AA41*(1-$AA41)*($E41-$AA41)*V41+Y41</f>
        <v>1.2651862465962114</v>
      </c>
      <c r="AP41">
        <f>1/(1+EXP(-(($C41*$AF$45)+($D41*$AG$45)+$AB$45)))</f>
        <v>0.12098054356639845</v>
      </c>
      <c r="AQ41">
        <f>1/(1+EXP(-(($C41*$AH$45)+($D41*$AI$45)+$AC$45)))</f>
        <v>0.96629379018830119</v>
      </c>
      <c r="AR41">
        <f>1/(1+EXP(-(($C41*$AJ$45)+($D41*$AK$45)+$AD$45)))</f>
        <v>3.1861497036143646E-2</v>
      </c>
      <c r="AS41">
        <f t="shared" si="43"/>
        <v>0.22026936685392848</v>
      </c>
      <c r="AT41">
        <f>(E41-AS41)^2</f>
        <v>4.8518593974230528E-2</v>
      </c>
    </row>
    <row r="42" spans="1:47" x14ac:dyDescent="0.25">
      <c r="A42" s="21"/>
      <c r="B42" s="1">
        <v>10</v>
      </c>
      <c r="C42" s="1">
        <f t="shared" si="39"/>
        <v>4</v>
      </c>
      <c r="D42" s="1">
        <f t="shared" si="40"/>
        <v>3</v>
      </c>
      <c r="E42" s="1">
        <f t="shared" si="41"/>
        <v>1</v>
      </c>
      <c r="F42" s="1">
        <f t="shared" si="42"/>
        <v>0.95</v>
      </c>
      <c r="G42" s="14">
        <f t="shared" si="22"/>
        <v>0.94071502756604763</v>
      </c>
      <c r="H42" s="14">
        <f t="shared" si="23"/>
        <v>0.75245246890782114</v>
      </c>
      <c r="I42" s="14">
        <f t="shared" si="24"/>
        <v>-0.75137840024149805</v>
      </c>
      <c r="J42" s="14">
        <f t="shared" si="25"/>
        <v>-0.5082115209309972</v>
      </c>
      <c r="K42" s="14">
        <f t="shared" si="26"/>
        <v>-1.024845175280588</v>
      </c>
      <c r="L42" s="14">
        <f t="shared" si="27"/>
        <v>1.0214423693728818</v>
      </c>
      <c r="M42" s="14">
        <f t="shared" si="28"/>
        <v>0.90686990506494181</v>
      </c>
      <c r="N42" s="14">
        <f t="shared" si="29"/>
        <v>-1.0716639368601815</v>
      </c>
      <c r="O42" s="14">
        <f t="shared" si="30"/>
        <v>-0.93119717736265473</v>
      </c>
      <c r="P42" s="14">
        <f t="shared" si="31"/>
        <v>1.1050954026417523</v>
      </c>
      <c r="Q42" s="17">
        <f>(C42*K42)+(D42*L42)+G42</f>
        <v>-9.4338565437659394E-2</v>
      </c>
      <c r="R42" s="17">
        <f>SUMPRODUCT(C42:D42,M42:N42)+H42</f>
        <v>1.164940278587044</v>
      </c>
      <c r="S42" s="17">
        <f>SUMPRODUCT(O42:P42,C42:D42)+I42</f>
        <v>-1.16088090176686</v>
      </c>
      <c r="T42" s="17">
        <f t="shared" si="32"/>
        <v>0.47643283456792129</v>
      </c>
      <c r="U42" s="17">
        <f t="shared" si="33"/>
        <v>0.76222922993671227</v>
      </c>
      <c r="V42" s="17">
        <f t="shared" si="34"/>
        <v>0.23850725756470881</v>
      </c>
      <c r="W42" s="17">
        <f t="shared" si="35"/>
        <v>1.438209686691637</v>
      </c>
      <c r="X42" s="17">
        <f t="shared" si="36"/>
        <v>-0.88730163800780038</v>
      </c>
      <c r="Y42" s="17">
        <f t="shared" si="37"/>
        <v>1.2651862465962114</v>
      </c>
      <c r="Z42" s="17">
        <f t="shared" si="38"/>
        <v>-0.19757234547347796</v>
      </c>
      <c r="AA42" s="17">
        <f t="shared" si="21"/>
        <v>0.4507669598241415</v>
      </c>
      <c r="AB42" s="17">
        <f>$F42*$AA42*(1-$AA42)*($E42-$AA42)*W42*T42*(1-T42)+G42</f>
        <v>0.98705814960879179</v>
      </c>
      <c r="AC42" s="17">
        <f>$F42*$AA42*(1-$AA42)*($E42-$AA42)*X42*U42*(1-U42)+H42</f>
        <v>0.73167922415533326</v>
      </c>
      <c r="AD42" s="17">
        <f>$F42*$AA42*(1-$AA42)*($E42-$AA42)*Y42*V42*(1-V42)+I42</f>
        <v>-0.72169519322569231</v>
      </c>
      <c r="AE42" s="17">
        <f>$F42*$AA42*(1-$AA42)*($E42-$AA42)+J42</f>
        <v>-0.37903339151064974</v>
      </c>
      <c r="AF42" s="17">
        <f>$F42*$AA42*(1-$AA42)*($E42-$AA42)*W42*T42*(1-T42)*C42 +K42</f>
        <v>-0.83947268710961132</v>
      </c>
      <c r="AG42" s="17">
        <f>$F42*$AA42*(1-$AA42)*($E42-$AA42)*W42*T42*(1-T42)*D42+L42</f>
        <v>1.1604717355011143</v>
      </c>
      <c r="AH42" s="17">
        <f>$F42*$AA42*(1-$AA42)*($E42-$AA42)*X42*U42*(1-U42)*C42+M42</f>
        <v>0.8237769260549902</v>
      </c>
      <c r="AI42" s="17">
        <f>$F42*$AA42*(1-$AA42)*($E42-$AA42)*X42*U42*(1-U42)*D42+N42</f>
        <v>-1.1339836711176452</v>
      </c>
      <c r="AJ42" s="17">
        <f>$F42*$AA42*(1-$AA42)*($E42-$AA42)*Y42*V42*(1-V42)*C42+O42</f>
        <v>-0.81246434929943201</v>
      </c>
      <c r="AK42" s="17">
        <f>$F42*$AA42*(1-$AA42)*($E42-$AA42)*Y42*V42*(1-V42)*D42+P42</f>
        <v>1.1941450236891693</v>
      </c>
      <c r="AL42">
        <f>$F42*$AA42*(1-$AA42)*($E42-$AA42)*T42+W42</f>
        <v>1.4997543890555549</v>
      </c>
      <c r="AM42">
        <f>$F42*$AA42*(1-$AA42)*($E42-$AA42)*U42+X42</f>
        <v>-0.78883829189506405</v>
      </c>
      <c r="AN42">
        <f>$F42*$AA42*(1-$AA42)*($E42-$AA42)*V42+Y42</f>
        <v>1.2959961679815974</v>
      </c>
      <c r="AP42">
        <f>1/(1+EXP(-(($C42*$AF$45)+($D42*$AG$45)+$AB$45)))</f>
        <v>0.59674604052521218</v>
      </c>
      <c r="AQ42">
        <f>1/(1+EXP(-(($C42*$AH$45)+($D42*$AI$45)+$AC$45)))</f>
        <v>0.70460418695619298</v>
      </c>
      <c r="AR42">
        <f>1/(1+EXP(-(($C42*$AJ$45)+($D42*$AK$45)+$AD$45)))</f>
        <v>0.30948477872775426</v>
      </c>
      <c r="AS42">
        <f t="shared" si="43"/>
        <v>0.50217994736222515</v>
      </c>
      <c r="AT42">
        <f>(E42-AS42)^2</f>
        <v>0.24782480480827693</v>
      </c>
    </row>
    <row r="43" spans="1:47" x14ac:dyDescent="0.25">
      <c r="A43" s="21"/>
      <c r="B43" s="1">
        <v>13</v>
      </c>
      <c r="C43" s="1">
        <f t="shared" si="39"/>
        <v>2</v>
      </c>
      <c r="D43" s="1">
        <f t="shared" si="40"/>
        <v>1</v>
      </c>
      <c r="E43" s="1">
        <f t="shared" si="41"/>
        <v>0</v>
      </c>
      <c r="F43" s="1">
        <f t="shared" si="42"/>
        <v>0.95</v>
      </c>
      <c r="G43" s="14">
        <f t="shared" si="22"/>
        <v>0.98705814960879179</v>
      </c>
      <c r="H43" s="14">
        <f t="shared" si="23"/>
        <v>0.73167922415533326</v>
      </c>
      <c r="I43" s="14">
        <f t="shared" si="24"/>
        <v>-0.72169519322569231</v>
      </c>
      <c r="J43" s="14">
        <f t="shared" si="25"/>
        <v>-0.37903339151064974</v>
      </c>
      <c r="K43" s="14">
        <f t="shared" si="26"/>
        <v>-0.83947268710961132</v>
      </c>
      <c r="L43" s="14">
        <f t="shared" si="27"/>
        <v>1.1604717355011143</v>
      </c>
      <c r="M43" s="14">
        <f t="shared" si="28"/>
        <v>0.8237769260549902</v>
      </c>
      <c r="N43" s="14">
        <f t="shared" si="29"/>
        <v>-1.1339836711176452</v>
      </c>
      <c r="O43" s="14">
        <f t="shared" si="30"/>
        <v>-0.81246434929943201</v>
      </c>
      <c r="P43" s="14">
        <f t="shared" si="31"/>
        <v>1.1941450236891693</v>
      </c>
      <c r="Q43" s="17">
        <f>(C43*K43)+(D43*L43)+G43</f>
        <v>0.46858451089068343</v>
      </c>
      <c r="R43" s="17">
        <f>SUMPRODUCT(C43:D43,M43:N43)+H43</f>
        <v>1.2452494051476686</v>
      </c>
      <c r="S43" s="17">
        <f>SUMPRODUCT(O43:P43,C43:D43)+I43</f>
        <v>-1.152478868135387</v>
      </c>
      <c r="T43" s="17">
        <f t="shared" si="32"/>
        <v>0.61504867443134037</v>
      </c>
      <c r="U43" s="17">
        <f t="shared" si="33"/>
        <v>0.77647642727146915</v>
      </c>
      <c r="V43" s="17">
        <f t="shared" si="34"/>
        <v>0.24003659897399804</v>
      </c>
      <c r="W43" s="17">
        <f t="shared" si="35"/>
        <v>1.4997543890555549</v>
      </c>
      <c r="X43" s="17">
        <f t="shared" si="36"/>
        <v>-0.78883829189506405</v>
      </c>
      <c r="Y43" s="17">
        <f t="shared" si="37"/>
        <v>1.2959961679815974</v>
      </c>
      <c r="Z43" s="17">
        <f t="shared" si="38"/>
        <v>0.24196073131058327</v>
      </c>
      <c r="AA43" s="17">
        <f t="shared" si="21"/>
        <v>0.56019678395480654</v>
      </c>
      <c r="AB43" s="17">
        <f>$F43*$AA43*(1-$AA43)*($E43-$AA43)*W43*T43*(1-T43)+G43</f>
        <v>0.9404996821488032</v>
      </c>
      <c r="AC43" s="17">
        <f>$F43*$AA43*(1-$AA43)*($E43-$AA43)*X43*U43*(1-U43)+H43</f>
        <v>0.7496308099391239</v>
      </c>
      <c r="AD43" s="17">
        <f>$F43*$AA43*(1-$AA43)*($E43-$AA43)*Y43*V43*(1-V43)+I43</f>
        <v>-0.75269343693300761</v>
      </c>
      <c r="AE43" s="17">
        <f>$F43*$AA43*(1-$AA43)*($E43-$AA43)+J43</f>
        <v>-0.51015166698822134</v>
      </c>
      <c r="AF43" s="17">
        <f>$F43*$AA43*(1-$AA43)*($E43-$AA43)*W43*T43*(1-T43)*C43 +K43</f>
        <v>-0.93258962202958851</v>
      </c>
      <c r="AG43" s="17">
        <f>$F43*$AA43*(1-$AA43)*($E43-$AA43)*W43*T43*(1-T43)*D43+L43</f>
        <v>1.1139132680411257</v>
      </c>
      <c r="AH43" s="17">
        <f>$F43*$AA43*(1-$AA43)*($E43-$AA43)*X43*U43*(1-U43)*C43+M43</f>
        <v>0.85968009762257147</v>
      </c>
      <c r="AI43" s="17">
        <f>$F43*$AA43*(1-$AA43)*($E43-$AA43)*X43*U43*(1-U43)*D43+N43</f>
        <v>-1.1160320853338546</v>
      </c>
      <c r="AJ43" s="17">
        <f>$F43*$AA43*(1-$AA43)*($E43-$AA43)*Y43*V43*(1-V43)*C43+O43</f>
        <v>-0.87446083671406249</v>
      </c>
      <c r="AK43" s="17">
        <f>$F43*$AA43*(1-$AA43)*($E43-$AA43)*Y43*V43*(1-V43)*D43+P43</f>
        <v>1.163146779981854</v>
      </c>
      <c r="AL43">
        <f>$F43*$AA43*(1-$AA43)*($E43-$AA43)*T43+W43</f>
        <v>1.4191102675293512</v>
      </c>
      <c r="AM43">
        <f>$F43*$AA43*(1-$AA43)*($E43-$AA43)*U43+X43</f>
        <v>-0.89064854198788512</v>
      </c>
      <c r="AN43">
        <f>$F43*$AA43*(1-$AA43)*($E43-$AA43)*V43+Y43</f>
        <v>1.2645229830726255</v>
      </c>
      <c r="AP43">
        <f>1/(1+EXP(-(($C43*$AF$45)+($D43*$AG$45)+$AB$45)))</f>
        <v>0.5249855515064471</v>
      </c>
      <c r="AQ43">
        <f>1/(1+EXP(-(($C43*$AH$45)+($D43*$AI$45)+$AC$45)))</f>
        <v>0.79740292231668997</v>
      </c>
      <c r="AR43">
        <f>1/(1+EXP(-(($C43*$AJ$45)+($D43*$AK$45)+$AD$45)))</f>
        <v>0.20378738192720089</v>
      </c>
      <c r="AS43">
        <f t="shared" si="43"/>
        <v>0.4219288483278153</v>
      </c>
      <c r="AT43">
        <f>(E43-AS43)^2</f>
        <v>0.17802395305123656</v>
      </c>
    </row>
    <row r="44" spans="1:47" x14ac:dyDescent="0.25">
      <c r="A44" s="21"/>
      <c r="B44" s="1">
        <v>11</v>
      </c>
      <c r="C44" s="1">
        <f t="shared" si="39"/>
        <v>0</v>
      </c>
      <c r="D44" s="1">
        <f t="shared" si="40"/>
        <v>3</v>
      </c>
      <c r="E44" s="1">
        <f t="shared" si="41"/>
        <v>1</v>
      </c>
      <c r="F44" s="1">
        <f t="shared" si="42"/>
        <v>0.95</v>
      </c>
      <c r="G44" s="14">
        <f t="shared" si="22"/>
        <v>0.9404996821488032</v>
      </c>
      <c r="H44" s="14">
        <f t="shared" si="23"/>
        <v>0.7496308099391239</v>
      </c>
      <c r="I44" s="14">
        <f t="shared" si="24"/>
        <v>-0.75269343693300761</v>
      </c>
      <c r="J44" s="14">
        <f t="shared" si="25"/>
        <v>-0.51015166698822134</v>
      </c>
      <c r="K44" s="14">
        <f t="shared" si="26"/>
        <v>-0.93258962202958851</v>
      </c>
      <c r="L44" s="14">
        <f t="shared" si="27"/>
        <v>1.1139132680411257</v>
      </c>
      <c r="M44" s="14">
        <f t="shared" si="28"/>
        <v>0.85968009762257147</v>
      </c>
      <c r="N44" s="14">
        <f t="shared" si="29"/>
        <v>-1.1160320853338546</v>
      </c>
      <c r="O44" s="14">
        <f t="shared" si="30"/>
        <v>-0.87446083671406249</v>
      </c>
      <c r="P44" s="14">
        <f t="shared" si="31"/>
        <v>1.163146779981854</v>
      </c>
      <c r="Q44" s="17">
        <f>(C44*K44)+(D44*L44)+G44</f>
        <v>4.2822394862721804</v>
      </c>
      <c r="R44" s="17">
        <f>SUMPRODUCT(C44:D44,M44:N44)+H44</f>
        <v>-2.5984654460624399</v>
      </c>
      <c r="S44" s="17">
        <f>SUMPRODUCT(O44:P44,C44:D44)+I44</f>
        <v>2.7367469030125546</v>
      </c>
      <c r="T44" s="17">
        <f t="shared" si="32"/>
        <v>0.98637646776859389</v>
      </c>
      <c r="U44" s="17">
        <f t="shared" si="33"/>
        <v>6.9237246947575298E-2</v>
      </c>
      <c r="V44" s="17">
        <f t="shared" si="34"/>
        <v>0.93916048634245286</v>
      </c>
      <c r="W44" s="17">
        <f t="shared" si="35"/>
        <v>1.4191102675293512</v>
      </c>
      <c r="X44" s="17">
        <f t="shared" si="36"/>
        <v>-0.89064854198788512</v>
      </c>
      <c r="Y44" s="17">
        <f t="shared" si="37"/>
        <v>1.2645229830726255</v>
      </c>
      <c r="Z44" s="17">
        <f t="shared" si="38"/>
        <v>2.015549272800107</v>
      </c>
      <c r="AA44" s="17">
        <f t="shared" si="21"/>
        <v>0.88242000961122868</v>
      </c>
      <c r="AB44" s="17">
        <f>$F44*$AA44*(1-$AA44)*($E44-$AA44)*W44*T44*(1-T44)+G44</f>
        <v>0.94072069338919573</v>
      </c>
      <c r="AC44" s="17">
        <f>$F44*$AA44*(1-$AA44)*($E44-$AA44)*X44*U44*(1-U44)+H44</f>
        <v>0.74896561192929745</v>
      </c>
      <c r="AD44" s="17">
        <f>$F44*$AA44*(1-$AA44)*($E44-$AA44)*Y44*V44*(1-V44)+I44</f>
        <v>-0.75185606564335816</v>
      </c>
      <c r="AE44" s="17">
        <f>$F44*$AA44*(1-$AA44)*($E44-$AA44)+J44</f>
        <v>-0.49856213780162945</v>
      </c>
      <c r="AF44" s="17">
        <f>$F44*$AA44*(1-$AA44)*($E44-$AA44)*W44*T44*(1-T44)*C44 +K44</f>
        <v>-0.93258962202958851</v>
      </c>
      <c r="AG44" s="17">
        <f>$F44*$AA44*(1-$AA44)*($E44-$AA44)*W44*T44*(1-T44)*D44+L44</f>
        <v>1.1145763017623034</v>
      </c>
      <c r="AH44" s="17">
        <f>$F44*$AA44*(1-$AA44)*($E44-$AA44)*X44*U44*(1-U44)*C44+M44</f>
        <v>0.85968009762257147</v>
      </c>
      <c r="AI44" s="17">
        <f>$F44*$AA44*(1-$AA44)*($E44-$AA44)*X44*U44*(1-U44)*D44+N44</f>
        <v>-1.1180276793633339</v>
      </c>
      <c r="AJ44" s="17">
        <f>$F44*$AA44*(1-$AA44)*($E44-$AA44)*Y44*V44*(1-V44)*C44+O44</f>
        <v>-0.87446083671406249</v>
      </c>
      <c r="AK44" s="17">
        <f>$F44*$AA44*(1-$AA44)*($E44-$AA44)*Y44*V44*(1-V44)*D44+P44</f>
        <v>1.1656588938508023</v>
      </c>
      <c r="AL44">
        <f>$F44*$AA44*(1-$AA44)*($E44-$AA44)*T44+W44</f>
        <v>1.4305419063915228</v>
      </c>
      <c r="AM44">
        <f>$F44*$AA44*(1-$AA44)*($E44-$AA44)*U44+X44</f>
        <v>-0.88984611489358689</v>
      </c>
      <c r="AN44">
        <f>$F44*$AA44*(1-$AA44)*($E44-$AA44)*V44+Y44</f>
        <v>1.2754074109399851</v>
      </c>
      <c r="AP44">
        <f>1/(1+EXP(-(($C44*$AF$45)+($D44*$AG$45)+$AB$45)))</f>
        <v>0.98616239495430069</v>
      </c>
      <c r="AQ44">
        <f>1/(1+EXP(-(($C44*$AH$45)+($D44*$AI$45)+$AC$45)))</f>
        <v>6.9064517916530246E-2</v>
      </c>
      <c r="AR44">
        <f>1/(1+EXP(-(($C44*$AJ$45)+($D44*$AK$45)+$AD$45)))</f>
        <v>0.93932253747124328</v>
      </c>
      <c r="AS44">
        <f t="shared" si="43"/>
        <v>0.87665285798103498</v>
      </c>
      <c r="AT44">
        <f>(E44-AS44)^2</f>
        <v>1.5214517444246725E-2</v>
      </c>
      <c r="AU44" t="s">
        <v>55</v>
      </c>
    </row>
    <row r="45" spans="1:47" ht="15.75" thickBot="1" x14ac:dyDescent="0.3">
      <c r="A45" s="22"/>
      <c r="B45" s="5">
        <v>12</v>
      </c>
      <c r="C45" s="5">
        <f t="shared" si="39"/>
        <v>2</v>
      </c>
      <c r="D45" s="5">
        <f t="shared" si="40"/>
        <v>0</v>
      </c>
      <c r="E45" s="5">
        <f t="shared" si="41"/>
        <v>0</v>
      </c>
      <c r="F45" s="5">
        <f t="shared" si="42"/>
        <v>0.95</v>
      </c>
      <c r="G45" s="15">
        <f t="shared" si="22"/>
        <v>0.94072069338919573</v>
      </c>
      <c r="H45" s="15">
        <f t="shared" si="23"/>
        <v>0.74896561192929745</v>
      </c>
      <c r="I45" s="15">
        <f t="shared" si="24"/>
        <v>-0.75185606564335816</v>
      </c>
      <c r="J45" s="15">
        <f t="shared" si="25"/>
        <v>-0.49856213780162945</v>
      </c>
      <c r="K45" s="15">
        <f t="shared" si="26"/>
        <v>-0.93258962202958851</v>
      </c>
      <c r="L45" s="15">
        <f t="shared" si="27"/>
        <v>1.1145763017623034</v>
      </c>
      <c r="M45" s="15">
        <f t="shared" si="28"/>
        <v>0.85968009762257147</v>
      </c>
      <c r="N45" s="15">
        <f t="shared" si="29"/>
        <v>-1.1180276793633339</v>
      </c>
      <c r="O45" s="15">
        <f t="shared" si="30"/>
        <v>-0.87446083671406249</v>
      </c>
      <c r="P45" s="15">
        <f t="shared" si="31"/>
        <v>1.1656588938508023</v>
      </c>
      <c r="Q45" s="18">
        <f>(C45*K45)+(D45*L45)+G45</f>
        <v>-0.92445855066998128</v>
      </c>
      <c r="R45" s="18">
        <f>SUMPRODUCT(C45:D45,M45:N45)+H45</f>
        <v>2.4683258071744403</v>
      </c>
      <c r="S45" s="18">
        <f>SUMPRODUCT(O45:P45,C45:D45)+I45</f>
        <v>-2.5007777390714834</v>
      </c>
      <c r="T45" s="18">
        <f t="shared" si="32"/>
        <v>0.28405030554611027</v>
      </c>
      <c r="U45" s="18">
        <f t="shared" si="33"/>
        <v>0.9218912951563889</v>
      </c>
      <c r="V45" s="18">
        <f t="shared" si="34"/>
        <v>7.5803675604040471E-2</v>
      </c>
      <c r="W45" s="18">
        <f t="shared" si="35"/>
        <v>1.4305419063915228</v>
      </c>
      <c r="X45" s="18">
        <f t="shared" si="36"/>
        <v>-0.88984611489358689</v>
      </c>
      <c r="Y45" s="18">
        <f t="shared" si="37"/>
        <v>1.2754074109399851</v>
      </c>
      <c r="Z45" s="18">
        <f t="shared" si="38"/>
        <v>-0.81587708990184815</v>
      </c>
      <c r="AA45" s="18">
        <f t="shared" si="21"/>
        <v>0.306639539451316</v>
      </c>
      <c r="AB45" s="18">
        <f>$F45*$AA45*(1-$AA45)*($E45-$AA45)*W45*T45*(1-T45)+G45</f>
        <v>0.9227022471346561</v>
      </c>
      <c r="AC45" s="18">
        <f>$F45*$AA45*(1-$AA45)*($E45-$AA45)*X45*U45*(1-U45)+H45</f>
        <v>0.75293417278847619</v>
      </c>
      <c r="AD45" s="18">
        <f>$F45*$AA45*(1-$AA45)*($E45-$AA45)*Y45*V45*(1-V45)+I45</f>
        <v>-0.75739010728625666</v>
      </c>
      <c r="AE45" s="18">
        <f>$F45*$AA45*(1-$AA45)*($E45-$AA45)+J45</f>
        <v>-0.56049754329127854</v>
      </c>
      <c r="AF45" s="18">
        <f>$F45*$AA45*(1-$AA45)*($E45-$AA45)*W45*T45*(1-T45)*C45 +K45</f>
        <v>-0.96862651453866766</v>
      </c>
      <c r="AG45" s="18">
        <f>$F45*$AA45*(1-$AA45)*($E45-$AA45)*W45*T45*(1-T45)*D45+L45</f>
        <v>1.1145763017623034</v>
      </c>
      <c r="AH45" s="18">
        <f>$F45*$AA45*(1-$AA45)*($E45-$AA45)*X45*U45*(1-U45)*C45+M45</f>
        <v>0.86761721934092906</v>
      </c>
      <c r="AI45" s="18">
        <f>$F45*$AA45*(1-$AA45)*($E45-$AA45)*X45*U45*(1-U45)*D45+N45</f>
        <v>-1.1180276793633339</v>
      </c>
      <c r="AJ45" s="18">
        <f>$F45*$AA45*(1-$AA45)*($E45-$AA45)*Y45*V45*(1-V45)*C45+O45</f>
        <v>-0.88552891999985961</v>
      </c>
      <c r="AK45" s="18">
        <f>$F45*$AA45*(1-$AA45)*($E45-$AA45)*Y45*V45*(1-V45)*D45+P45</f>
        <v>1.1656588938508023</v>
      </c>
      <c r="AL45" s="6">
        <f>$F45*$AA45*(1-$AA45)*($E45-$AA45)*T45+W45</f>
        <v>1.4129491355380657</v>
      </c>
      <c r="AM45" s="6">
        <f>$F45*$AA45*(1-$AA45)*($E45-$AA45)*U45+X45</f>
        <v>-0.94694382607647565</v>
      </c>
      <c r="AN45" s="6">
        <f>$F45*$AA45*(1-$AA45)*($E45-$AA45)*V45+Y45</f>
        <v>1.2707124795538431</v>
      </c>
      <c r="AP45">
        <f>1/(1+EXP(-(($C45*$AF$45)+($D45*$AG$45)+$AB$45)))</f>
        <v>0.26609020034988645</v>
      </c>
      <c r="AQ45">
        <f>1/(1+EXP(-(($C45*$AH$45)+($D45*$AI$45)+$AC$45)))</f>
        <v>0.92330822224592846</v>
      </c>
      <c r="AR45">
        <f>1/(1+EXP(-(($C45*$AJ$45)+($D45*$AK$45)+$AD$45)))</f>
        <v>7.3887780837172359E-2</v>
      </c>
      <c r="AS45">
        <f t="shared" si="43"/>
        <v>0.27588691525738718</v>
      </c>
      <c r="AT45">
        <f>(E45-AS45)^2</f>
        <v>7.6113590010236737E-2</v>
      </c>
      <c r="AU45">
        <f>SUM(AT24:AT45)/2</f>
        <v>1.4432105603463772</v>
      </c>
    </row>
    <row r="46" spans="1:47" x14ac:dyDescent="0.25">
      <c r="A46" s="20" t="s">
        <v>58</v>
      </c>
      <c r="B46" s="3">
        <v>1</v>
      </c>
      <c r="C46" s="3">
        <f>VLOOKUP($B46,$B$2:$E$23,2,FALSE)</f>
        <v>0</v>
      </c>
      <c r="D46" s="3">
        <f>VLOOKUP($B46,$B$2:$E$23,3,FALSE)</f>
        <v>1</v>
      </c>
      <c r="E46" s="3">
        <f>VLOOKUP($B46,$B$2:$E$23,4,FALSE)</f>
        <v>1</v>
      </c>
      <c r="F46" s="3">
        <f>F24*0.95</f>
        <v>0.90249999999999997</v>
      </c>
      <c r="G46" s="4">
        <f t="shared" ref="G46:G67" si="44">AB45</f>
        <v>0.9227022471346561</v>
      </c>
      <c r="H46" s="4">
        <f t="shared" ref="H46:H67" si="45">AC45</f>
        <v>0.75293417278847619</v>
      </c>
      <c r="I46" s="4">
        <f t="shared" ref="I46:I67" si="46">AD45</f>
        <v>-0.75739010728625666</v>
      </c>
      <c r="J46" s="4">
        <f t="shared" ref="J46:J67" si="47">AE45</f>
        <v>-0.56049754329127854</v>
      </c>
      <c r="K46" s="4">
        <f t="shared" ref="K46:K67" si="48">AF45</f>
        <v>-0.96862651453866766</v>
      </c>
      <c r="L46" s="4">
        <f t="shared" ref="L46:L67" si="49">AG45</f>
        <v>1.1145763017623034</v>
      </c>
      <c r="M46" s="4">
        <f t="shared" ref="M46:M67" si="50">AH45</f>
        <v>0.86761721934092906</v>
      </c>
      <c r="N46" s="4">
        <f t="shared" ref="N46:N67" si="51">AI45</f>
        <v>-1.1180276793633339</v>
      </c>
      <c r="O46" s="4">
        <f t="shared" ref="O46:O67" si="52">AJ45</f>
        <v>-0.88552891999985961</v>
      </c>
      <c r="P46" s="4">
        <f t="shared" ref="P46:P67" si="53">AK45</f>
        <v>1.1656588938508023</v>
      </c>
      <c r="Q46" s="4">
        <f>(C46*K46)+(D46*L46)+G46</f>
        <v>2.0372785488969596</v>
      </c>
      <c r="R46" s="4">
        <f>SUMPRODUCT(C46:D46,M46:N46)+H46</f>
        <v>-0.36509350657485773</v>
      </c>
      <c r="S46" s="4">
        <f>SUMPRODUCT(O46:P46,C46:D46)+I46</f>
        <v>0.40826878656454568</v>
      </c>
      <c r="T46" s="4">
        <f t="shared" ref="T46:T67" si="54">1/(1+EXP(-Q46))</f>
        <v>0.88465586200950452</v>
      </c>
      <c r="U46" s="4">
        <f t="shared" ref="U46:U67" si="55">1/(1+EXP(-R46))</f>
        <v>0.40972713323811344</v>
      </c>
      <c r="V46" s="4">
        <f t="shared" ref="V46:V67" si="56">1/(1+EXP(-S46))</f>
        <v>0.60067269378717492</v>
      </c>
      <c r="W46" s="4">
        <f t="shared" ref="W46:W67" si="57">AL45</f>
        <v>1.4129491355380657</v>
      </c>
      <c r="X46" s="4">
        <f t="shared" ref="X46:X67" si="58">AM45</f>
        <v>-0.94694382607647565</v>
      </c>
      <c r="Y46" s="4">
        <f t="shared" ref="Y46:Y67" si="59">AN45</f>
        <v>1.2707124795538431</v>
      </c>
      <c r="Z46" s="4">
        <f t="shared" ref="Z46:Z67" si="60">SUMPRODUCT(T46:V46,W46:Y46)+J46</f>
        <v>1.0647699011104756</v>
      </c>
      <c r="AA46" s="4">
        <f t="shared" si="21"/>
        <v>0.74360102389675287</v>
      </c>
      <c r="AB46" s="4">
        <f>$F46*$AA46*(1-$AA46)*($E46-$AA46)*W46*T46*(1-T46)+G46</f>
        <v>0.92906311213156323</v>
      </c>
      <c r="AC46" s="4">
        <f>$F46*$AA46*(1-$AA46)*($E46-$AA46)*X46*U46*(1-U46)+H46</f>
        <v>0.7428302149568865</v>
      </c>
      <c r="AD46" s="4">
        <f>$F46*$AA46*(1-$AA46)*($E46-$AA46)*Y46*V46*(1-V46)+I46</f>
        <v>-0.74394284251577347</v>
      </c>
      <c r="AE46" s="4">
        <f>$F46*$AA46*(1-$AA46)*($E46-$AA46)+J46</f>
        <v>-0.51637914239036575</v>
      </c>
      <c r="AF46" s="4">
        <f>$F46*$AA46*(1-$AA46)*($E46-$AA46)*W46*T46*(1-T46)*C46 +K46</f>
        <v>-0.96862651453866766</v>
      </c>
      <c r="AG46" s="4">
        <f>$F46*$AA46*(1-$AA46)*($E46-$AA46)*W46*T46*(1-T46)*D46+L46</f>
        <v>1.1209371667592105</v>
      </c>
      <c r="AH46" s="4">
        <f>$F46*$AA46*(1-$AA46)*($E46-$AA46)*X46*U46*(1-U46)*C46+M46</f>
        <v>0.86761721934092906</v>
      </c>
      <c r="AI46" s="4">
        <f>$F46*$AA46*(1-$AA46)*($E46-$AA46)*X46*U46*(1-U46)*D46+N46</f>
        <v>-1.1281316371949235</v>
      </c>
      <c r="AJ46" s="4">
        <f>$F46*$AA46*(1-$AA46)*($E46-$AA46)*Y46*V46*(1-V46)*C46+O46</f>
        <v>-0.88552891999985961</v>
      </c>
      <c r="AK46" s="4">
        <f>$F46*$AA46*(1-$AA46)*($E46-$AA46)*Y46*V46*(1-V46)*D46+P46</f>
        <v>1.1791061586212856</v>
      </c>
      <c r="AL46" s="4">
        <f>$F46*$AA46*(1-$AA46)*($E46-$AA46)*T46+W46</f>
        <v>1.4519787375175435</v>
      </c>
      <c r="AM46" s="4">
        <f>$F46*$AA46*(1-$AA46)*($E46-$AA46)*U46+X46</f>
        <v>-0.9288673201522949</v>
      </c>
      <c r="AN46" s="4">
        <f>$F46*$AA46*(1-$AA46)*($E46-$AA46)*V46+Y46</f>
        <v>1.2972131982685771</v>
      </c>
      <c r="AP46">
        <f>1/(1+EXP(-(($C46*$AF$67)+($D46*$AG$67)+$AB$67)))</f>
        <v>0.88787297817832334</v>
      </c>
      <c r="AQ46">
        <f>1/(1+EXP(-(($C46*$AH$67)+($D46*$AI$67)+$AC$67)))</f>
        <v>0.38698080725387135</v>
      </c>
      <c r="AR46">
        <f>1/(1+EXP(-(($C46*$AJ$67)+($D46*$AK$67)+$AD$67)))</f>
        <v>0.62268045999212918</v>
      </c>
      <c r="AS46">
        <f>1/(1+EXP(-(SUMPRODUCT(AP46:AR46,$AL$67:$AN$67)+$AE$67)))</f>
        <v>0.78446738275069261</v>
      </c>
      <c r="AT46">
        <f>(E46-AS46)^2</f>
        <v>4.6454309098336435E-2</v>
      </c>
    </row>
    <row r="47" spans="1:47" x14ac:dyDescent="0.25">
      <c r="A47" s="21"/>
      <c r="B47" s="1">
        <v>17</v>
      </c>
      <c r="C47" s="1">
        <f t="shared" ref="C47:C67" si="61">VLOOKUP($B47,$B$2:$E$23,2,FALSE)</f>
        <v>4</v>
      </c>
      <c r="D47" s="1">
        <f t="shared" ref="D47:D67" si="62">VLOOKUP($B47,$B$2:$E$23,3,FALSE)</f>
        <v>0</v>
      </c>
      <c r="E47" s="1">
        <f t="shared" ref="E47:E67" si="63">VLOOKUP($B47,$B$2:$E$23,4,FALSE)</f>
        <v>0</v>
      </c>
      <c r="F47" s="1">
        <f t="shared" si="42"/>
        <v>0.90249999999999997</v>
      </c>
      <c r="G47">
        <f t="shared" si="44"/>
        <v>0.92906311213156323</v>
      </c>
      <c r="H47">
        <f t="shared" si="45"/>
        <v>0.7428302149568865</v>
      </c>
      <c r="I47">
        <f t="shared" si="46"/>
        <v>-0.74394284251577347</v>
      </c>
      <c r="J47">
        <f t="shared" si="47"/>
        <v>-0.51637914239036575</v>
      </c>
      <c r="K47">
        <f t="shared" si="48"/>
        <v>-0.96862651453866766</v>
      </c>
      <c r="L47">
        <f t="shared" si="49"/>
        <v>1.1209371667592105</v>
      </c>
      <c r="M47">
        <f t="shared" si="50"/>
        <v>0.86761721934092906</v>
      </c>
      <c r="N47">
        <f t="shared" si="51"/>
        <v>-1.1281316371949235</v>
      </c>
      <c r="O47">
        <f t="shared" si="52"/>
        <v>-0.88552891999985961</v>
      </c>
      <c r="P47">
        <f t="shared" si="53"/>
        <v>1.1791061586212856</v>
      </c>
      <c r="Q47">
        <f>(C47*K47)+(D47*L47)+G47</f>
        <v>-2.9454429460231073</v>
      </c>
      <c r="R47">
        <f>SUMPRODUCT(C47:D47,M47:N47)+H47</f>
        <v>4.2132990923206028</v>
      </c>
      <c r="S47">
        <f>SUMPRODUCT(O47:P47,C47:D47)+I47</f>
        <v>-4.2860585225152121</v>
      </c>
      <c r="T47">
        <f t="shared" si="54"/>
        <v>4.9952333113500537E-2</v>
      </c>
      <c r="U47">
        <f t="shared" si="55"/>
        <v>0.98541830271730102</v>
      </c>
      <c r="V47">
        <f t="shared" si="56"/>
        <v>1.3572307495252463E-2</v>
      </c>
      <c r="W47">
        <f t="shared" si="57"/>
        <v>1.4519787375175435</v>
      </c>
      <c r="X47">
        <f t="shared" si="58"/>
        <v>-0.9288673201522949</v>
      </c>
      <c r="Y47">
        <f t="shared" si="59"/>
        <v>1.2972131982685771</v>
      </c>
      <c r="Z47">
        <f t="shared" si="60"/>
        <v>-1.3415660984804108</v>
      </c>
      <c r="AA47">
        <f t="shared" si="21"/>
        <v>0.20725263220888171</v>
      </c>
      <c r="AB47">
        <f>$F47*$AA47*(1-$AA47)*($E47-$AA47)*W47*T47*(1-T47)+G47</f>
        <v>0.92694551393091007</v>
      </c>
      <c r="AC47">
        <f>$F47*$AA47*(1-$AA47)*($E47-$AA47)*X47*U47*(1-U47)+H47</f>
        <v>0.74324038554486516</v>
      </c>
      <c r="AD47">
        <f>$F47*$AA47*(1-$AA47)*($E47-$AA47)*Y47*V47*(1-V47)+I47</f>
        <v>-0.74447656123403705</v>
      </c>
      <c r="AE47">
        <f>$F47*$AA47*(1-$AA47)*($E47-$AA47)+J47</f>
        <v>-0.54711052709510744</v>
      </c>
      <c r="AF47">
        <f>$F47*$AA47*(1-$AA47)*($E47-$AA47)*W47*T47*(1-T47)*C47 +K47</f>
        <v>-0.97709690734128052</v>
      </c>
      <c r="AG47">
        <f>$F47*$AA47*(1-$AA47)*($E47-$AA47)*W47*T47*(1-T47)*D47+L47</f>
        <v>1.1209371667592105</v>
      </c>
      <c r="AH47">
        <f>$F47*$AA47*(1-$AA47)*($E47-$AA47)*X47*U47*(1-U47)*C47+M47</f>
        <v>0.86925790169284389</v>
      </c>
      <c r="AI47">
        <f>$F47*$AA47*(1-$AA47)*($E47-$AA47)*X47*U47*(1-U47)*D47+N47</f>
        <v>-1.1281316371949235</v>
      </c>
      <c r="AJ47">
        <f>$F47*$AA47*(1-$AA47)*($E47-$AA47)*Y47*V47*(1-V47)*C47+O47</f>
        <v>-0.88766379487291391</v>
      </c>
      <c r="AK47">
        <f>$F47*$AA47*(1-$AA47)*($E47-$AA47)*Y47*V47*(1-V47)*D47+P47</f>
        <v>1.1791061586212856</v>
      </c>
      <c r="AL47">
        <f>$F47*$AA47*(1-$AA47)*($E47-$AA47)*T47+W47</f>
        <v>1.450443633151733</v>
      </c>
      <c r="AM47">
        <f>$F47*$AA47*(1-$AA47)*($E47-$AA47)*U47+X47</f>
        <v>-0.95915058910819384</v>
      </c>
      <c r="AN47">
        <f>$F47*$AA47*(1-$AA47)*($E47-$AA47)*V47+Y47</f>
        <v>1.2967961024656094</v>
      </c>
      <c r="AP47">
        <f>1/(1+EXP(-(($C47*$AF$67)+($D47*$AG$67)+$AB$67)))</f>
        <v>3.3872609333535315E-2</v>
      </c>
      <c r="AQ47">
        <f>1/(1+EXP(-(($C47*$AH$67)+($D47*$AI$67)+$AC$67)))</f>
        <v>0.98495816721699492</v>
      </c>
      <c r="AR47">
        <f>1/(1+EXP(-(($C47*$AJ$67)+($D47*$AK$67)+$AD$67)))</f>
        <v>1.2257353556835503E-2</v>
      </c>
      <c r="AS47">
        <f t="shared" ref="AS47:AS67" si="64">1/(1+EXP(-(SUMPRODUCT(AP47:AR47,$AL$67:$AN$67)+$AE$67)))</f>
        <v>0.19063718750369285</v>
      </c>
      <c r="AT47">
        <f>(E47-AS47)^2</f>
        <v>3.6342537259318144E-2</v>
      </c>
    </row>
    <row r="48" spans="1:47" x14ac:dyDescent="0.25">
      <c r="A48" s="21"/>
      <c r="B48" s="1">
        <v>22</v>
      </c>
      <c r="C48" s="1">
        <f t="shared" si="61"/>
        <v>5</v>
      </c>
      <c r="D48" s="1">
        <f t="shared" si="62"/>
        <v>3</v>
      </c>
      <c r="E48" s="1">
        <f t="shared" si="63"/>
        <v>0</v>
      </c>
      <c r="F48" s="1">
        <f t="shared" si="42"/>
        <v>0.90249999999999997</v>
      </c>
      <c r="G48">
        <f t="shared" si="44"/>
        <v>0.92694551393091007</v>
      </c>
      <c r="H48">
        <f t="shared" si="45"/>
        <v>0.74324038554486516</v>
      </c>
      <c r="I48">
        <f t="shared" si="46"/>
        <v>-0.74447656123403705</v>
      </c>
      <c r="J48">
        <f t="shared" si="47"/>
        <v>-0.54711052709510744</v>
      </c>
      <c r="K48">
        <f t="shared" si="48"/>
        <v>-0.97709690734128052</v>
      </c>
      <c r="L48">
        <f t="shared" si="49"/>
        <v>1.1209371667592105</v>
      </c>
      <c r="M48">
        <f t="shared" si="50"/>
        <v>0.86925790169284389</v>
      </c>
      <c r="N48">
        <f t="shared" si="51"/>
        <v>-1.1281316371949235</v>
      </c>
      <c r="O48">
        <f t="shared" si="52"/>
        <v>-0.88766379487291391</v>
      </c>
      <c r="P48">
        <f t="shared" si="53"/>
        <v>1.1791061586212856</v>
      </c>
      <c r="Q48">
        <f>(C48*K48)+(D48*L48)+G48</f>
        <v>-0.59572752249786121</v>
      </c>
      <c r="R48">
        <f>SUMPRODUCT(C48:D48,M48:N48)+H48</f>
        <v>1.705134982424314</v>
      </c>
      <c r="S48">
        <f>SUMPRODUCT(O48:P48,C48:D48)+I48</f>
        <v>-1.6454770597347497</v>
      </c>
      <c r="T48">
        <f t="shared" si="54"/>
        <v>0.35532177648043611</v>
      </c>
      <c r="U48">
        <f t="shared" si="55"/>
        <v>0.84620420381203965</v>
      </c>
      <c r="V48">
        <f t="shared" si="56"/>
        <v>0.16172117523668467</v>
      </c>
      <c r="W48">
        <f t="shared" si="57"/>
        <v>1.450443633151733</v>
      </c>
      <c r="X48">
        <f t="shared" si="58"/>
        <v>-0.95915058910819384</v>
      </c>
      <c r="Y48">
        <f t="shared" si="59"/>
        <v>1.2967961024656094</v>
      </c>
      <c r="Z48">
        <f t="shared" si="60"/>
        <v>-0.63365418953795305</v>
      </c>
      <c r="AA48">
        <f t="shared" si="21"/>
        <v>0.34668242379158798</v>
      </c>
      <c r="AB48">
        <f>$F48*$AA48*(1-$AA48)*($E48-$AA48)*W48*T48*(1-T48)+G48</f>
        <v>0.90340039532701888</v>
      </c>
      <c r="AC48">
        <f>$F48*$AA48*(1-$AA48)*($E48-$AA48)*X48*U48*(1-U48)+H48</f>
        <v>0.75208627774010106</v>
      </c>
      <c r="AD48">
        <f>$F48*$AA48*(1-$AA48)*($E48-$AA48)*Y48*V48*(1-V48)+I48</f>
        <v>-0.75693496157102835</v>
      </c>
      <c r="AE48">
        <f>$F48*$AA48*(1-$AA48)*($E48-$AA48)+J48</f>
        <v>-0.61797608347382882</v>
      </c>
      <c r="AF48">
        <f>$F48*$AA48*(1-$AA48)*($E48-$AA48)*W48*T48*(1-T48)*C48 +K48</f>
        <v>-1.0948225003607364</v>
      </c>
      <c r="AG48">
        <f>$F48*$AA48*(1-$AA48)*($E48-$AA48)*W48*T48*(1-T48)*D48+L48</f>
        <v>1.0503018109475371</v>
      </c>
      <c r="AH48">
        <f>$F48*$AA48*(1-$AA48)*($E48-$AA48)*X48*U48*(1-U48)*C48+M48</f>
        <v>0.91348736266902364</v>
      </c>
      <c r="AI48">
        <f>$F48*$AA48*(1-$AA48)*($E48-$AA48)*X48*U48*(1-U48)*D48+N48</f>
        <v>-1.1015939606092156</v>
      </c>
      <c r="AJ48">
        <f>$F48*$AA48*(1-$AA48)*($E48-$AA48)*Y48*V48*(1-V48)*C48+O48</f>
        <v>-0.94995579655787066</v>
      </c>
      <c r="AK48">
        <f>$F48*$AA48*(1-$AA48)*($E48-$AA48)*Y48*V48*(1-V48)*D48+P48</f>
        <v>1.1417309576103116</v>
      </c>
      <c r="AL48">
        <f>$F48*$AA48*(1-$AA48)*($E48-$AA48)*T48+W48</f>
        <v>1.4252635577679711</v>
      </c>
      <c r="AM48">
        <f>$F48*$AA48*(1-$AA48)*($E48-$AA48)*U48+X48</f>
        <v>-1.0191173208213469</v>
      </c>
      <c r="AN48">
        <f>$F48*$AA48*(1-$AA48)*($E48-$AA48)*V48+Y48</f>
        <v>1.2853356414042409</v>
      </c>
      <c r="AP48">
        <f>1/(1+EXP(-(($C48*$AF$67)+($D48*$AG$67)+$AB$67)))</f>
        <v>0.2769204669322477</v>
      </c>
      <c r="AQ48">
        <f>1/(1+EXP(-(($C48*$AH$67)+($D48*$AI$67)+$AC$67)))</f>
        <v>0.8200509229696068</v>
      </c>
      <c r="AR48">
        <f>1/(1+EXP(-(($C48*$AJ$67)+($D48*$AK$67)+$AD$67)))</f>
        <v>0.16305206719297796</v>
      </c>
      <c r="AS48">
        <f t="shared" si="64"/>
        <v>0.33108777959748215</v>
      </c>
      <c r="AT48">
        <f>(E48-AS48)^2</f>
        <v>0.10961911779879091</v>
      </c>
    </row>
    <row r="49" spans="1:46" x14ac:dyDescent="0.25">
      <c r="A49" s="21"/>
      <c r="B49" s="1">
        <v>7</v>
      </c>
      <c r="C49" s="1">
        <f t="shared" si="61"/>
        <v>2</v>
      </c>
      <c r="D49" s="1">
        <f t="shared" si="62"/>
        <v>3</v>
      </c>
      <c r="E49" s="1">
        <f t="shared" si="63"/>
        <v>1</v>
      </c>
      <c r="F49" s="1">
        <f t="shared" si="42"/>
        <v>0.90249999999999997</v>
      </c>
      <c r="G49">
        <f t="shared" si="44"/>
        <v>0.90340039532701888</v>
      </c>
      <c r="H49">
        <f t="shared" si="45"/>
        <v>0.75208627774010106</v>
      </c>
      <c r="I49">
        <f t="shared" si="46"/>
        <v>-0.75693496157102835</v>
      </c>
      <c r="J49">
        <f t="shared" si="47"/>
        <v>-0.61797608347382882</v>
      </c>
      <c r="K49">
        <f t="shared" si="48"/>
        <v>-1.0948225003607364</v>
      </c>
      <c r="L49">
        <f t="shared" si="49"/>
        <v>1.0503018109475371</v>
      </c>
      <c r="M49">
        <f t="shared" si="50"/>
        <v>0.91348736266902364</v>
      </c>
      <c r="N49">
        <f t="shared" si="51"/>
        <v>-1.1015939606092156</v>
      </c>
      <c r="O49">
        <f t="shared" si="52"/>
        <v>-0.94995579655787066</v>
      </c>
      <c r="P49">
        <f t="shared" si="53"/>
        <v>1.1417309576103116</v>
      </c>
      <c r="Q49">
        <f>(C49*K49)+(D49*L49)+G49</f>
        <v>1.8646608274481575</v>
      </c>
      <c r="R49">
        <f>SUMPRODUCT(C49:D49,M49:N49)+H49</f>
        <v>-0.72572087874949831</v>
      </c>
      <c r="S49">
        <f>SUMPRODUCT(O49:P49,C49:D49)+I49</f>
        <v>0.76834631814416499</v>
      </c>
      <c r="T49">
        <f t="shared" si="54"/>
        <v>0.86583928107459662</v>
      </c>
      <c r="U49">
        <f t="shared" si="55"/>
        <v>0.32613445261422741</v>
      </c>
      <c r="V49">
        <f t="shared" si="56"/>
        <v>0.6831630606268867</v>
      </c>
      <c r="W49">
        <f t="shared" si="57"/>
        <v>1.4252635577679711</v>
      </c>
      <c r="X49">
        <f t="shared" si="58"/>
        <v>-1.0191173208213469</v>
      </c>
      <c r="Y49">
        <f t="shared" si="59"/>
        <v>1.2853356414042409</v>
      </c>
      <c r="Z49">
        <f t="shared" si="60"/>
        <v>1.1617976518646089</v>
      </c>
      <c r="AA49">
        <f t="shared" si="21"/>
        <v>0.76165920408859455</v>
      </c>
      <c r="AB49">
        <f>$F49*$AA49*(1-$AA49)*($E49-$AA49)*W49*T49*(1-T49)+G49</f>
        <v>0.90986530584825154</v>
      </c>
      <c r="AC49">
        <f>$F49*$AA49*(1-$AA49)*($E49-$AA49)*X49*U49*(1-U49)+H49</f>
        <v>0.7433404928512497</v>
      </c>
      <c r="AD49">
        <f>$F49*$AA49*(1-$AA49)*($E49-$AA49)*Y49*V49*(1-V49)+I49</f>
        <v>-0.74607117034445813</v>
      </c>
      <c r="AE49">
        <f>$F49*$AA49*(1-$AA49)*($E49-$AA49)+J49</f>
        <v>-0.57892755469407753</v>
      </c>
      <c r="AF49">
        <f>$F49*$AA49*(1-$AA49)*($E49-$AA49)*W49*T49*(1-T49)*C49 +K49</f>
        <v>-1.081892679318271</v>
      </c>
      <c r="AG49">
        <f>$F49*$AA49*(1-$AA49)*($E49-$AA49)*W49*T49*(1-T49)*D49+L49</f>
        <v>1.069696542511235</v>
      </c>
      <c r="AH49">
        <f>$F49*$AA49*(1-$AA49)*($E49-$AA49)*X49*U49*(1-U49)*C49+M49</f>
        <v>0.89599579289132092</v>
      </c>
      <c r="AI49">
        <f>$F49*$AA49*(1-$AA49)*($E49-$AA49)*X49*U49*(1-U49)*D49+N49</f>
        <v>-1.1278313152757695</v>
      </c>
      <c r="AJ49">
        <f>$F49*$AA49*(1-$AA49)*($E49-$AA49)*Y49*V49*(1-V49)*C49+O49</f>
        <v>-0.92822821410473011</v>
      </c>
      <c r="AK49">
        <f>$F49*$AA49*(1-$AA49)*($E49-$AA49)*Y49*V49*(1-V49)*D49+P49</f>
        <v>1.1743223312900224</v>
      </c>
      <c r="AL49">
        <f>$F49*$AA49*(1-$AA49)*($E49-$AA49)*T49+W49</f>
        <v>1.4590733078536515</v>
      </c>
      <c r="AM49">
        <f>$F49*$AA49*(1-$AA49)*($E49-$AA49)*U49+X49</f>
        <v>-1.0063822502623718</v>
      </c>
      <c r="AN49">
        <f>$F49*$AA49*(1-$AA49)*($E49-$AA49)*V49+Y49</f>
        <v>1.3120121538383929</v>
      </c>
      <c r="AP49">
        <f>1/(1+EXP(-(($C49*$AF$67)+($D49*$AG$67)+$AB$67)))</f>
        <v>0.90384472504303737</v>
      </c>
      <c r="AQ49">
        <f>1/(1+EXP(-(($C49*$AH$67)+($D49*$AI$67)+$AC$67)))</f>
        <v>0.25315900468745306</v>
      </c>
      <c r="AR49">
        <f>1/(1+EXP(-(($C49*$AJ$67)+($D49*$AK$67)+$AD$67)))</f>
        <v>0.75295026595197267</v>
      </c>
      <c r="AS49">
        <f t="shared" si="64"/>
        <v>0.83597935344840635</v>
      </c>
      <c r="AT49">
        <f>(E49-AS49)^2</f>
        <v>2.6902772495202811E-2</v>
      </c>
    </row>
    <row r="50" spans="1:46" x14ac:dyDescent="0.25">
      <c r="A50" s="21"/>
      <c r="B50" s="1">
        <v>2</v>
      </c>
      <c r="C50" s="1">
        <f t="shared" si="61"/>
        <v>0</v>
      </c>
      <c r="D50" s="1">
        <f t="shared" si="62"/>
        <v>2</v>
      </c>
      <c r="E50" s="1">
        <f t="shared" si="63"/>
        <v>1</v>
      </c>
      <c r="F50" s="1">
        <f t="shared" si="42"/>
        <v>0.90249999999999997</v>
      </c>
      <c r="G50">
        <f t="shared" si="44"/>
        <v>0.90986530584825154</v>
      </c>
      <c r="H50">
        <f t="shared" si="45"/>
        <v>0.7433404928512497</v>
      </c>
      <c r="I50">
        <f t="shared" si="46"/>
        <v>-0.74607117034445813</v>
      </c>
      <c r="J50">
        <f t="shared" si="47"/>
        <v>-0.57892755469407753</v>
      </c>
      <c r="K50">
        <f t="shared" si="48"/>
        <v>-1.081892679318271</v>
      </c>
      <c r="L50">
        <f t="shared" si="49"/>
        <v>1.069696542511235</v>
      </c>
      <c r="M50">
        <f t="shared" si="50"/>
        <v>0.89599579289132092</v>
      </c>
      <c r="N50">
        <f t="shared" si="51"/>
        <v>-1.1278313152757695</v>
      </c>
      <c r="O50">
        <f t="shared" si="52"/>
        <v>-0.92822821410473011</v>
      </c>
      <c r="P50">
        <f t="shared" si="53"/>
        <v>1.1743223312900224</v>
      </c>
      <c r="Q50">
        <f>(C50*K50)+(D50*L50)+G50</f>
        <v>3.0492583908707216</v>
      </c>
      <c r="R50">
        <f>SUMPRODUCT(C50:D50,M50:N50)+H50</f>
        <v>-1.5123221377002893</v>
      </c>
      <c r="S50">
        <f>SUMPRODUCT(O50:P50,C50:D50)+I50</f>
        <v>1.6025734922355865</v>
      </c>
      <c r="T50">
        <f t="shared" si="54"/>
        <v>0.95475049833365888</v>
      </c>
      <c r="U50">
        <f t="shared" si="55"/>
        <v>0.18059490741056294</v>
      </c>
      <c r="V50">
        <f t="shared" si="56"/>
        <v>0.83237775890319587</v>
      </c>
      <c r="W50">
        <f t="shared" si="57"/>
        <v>1.4590733078536515</v>
      </c>
      <c r="X50">
        <f t="shared" si="58"/>
        <v>-1.0063822502623718</v>
      </c>
      <c r="Y50">
        <f t="shared" si="59"/>
        <v>1.3120121538383929</v>
      </c>
      <c r="Z50">
        <f t="shared" si="60"/>
        <v>1.7244656400445257</v>
      </c>
      <c r="AA50">
        <f t="shared" si="21"/>
        <v>0.84870314518871626</v>
      </c>
      <c r="AB50">
        <f>$F50*$AA50*(1-$AA50)*($E50-$AA50)*W50*T50*(1-T50)+G50</f>
        <v>0.91097051285359709</v>
      </c>
      <c r="AC50">
        <f>$F50*$AA50*(1-$AA50)*($E50-$AA50)*X50*U50*(1-U50)+H50</f>
        <v>0.74072935410804563</v>
      </c>
      <c r="AD50">
        <f>$F50*$AA50*(1-$AA50)*($E50-$AA50)*Y50*V50*(1-V50)+I50</f>
        <v>-0.74286155645751917</v>
      </c>
      <c r="AE50">
        <f>$F50*$AA50*(1-$AA50)*($E50-$AA50)+J50</f>
        <v>-0.56139428867683494</v>
      </c>
      <c r="AF50">
        <f>$F50*$AA50*(1-$AA50)*($E50-$AA50)*W50*T50*(1-T50)*C50 +K50</f>
        <v>-1.081892679318271</v>
      </c>
      <c r="AG50">
        <f>$F50*$AA50*(1-$AA50)*($E50-$AA50)*W50*T50*(1-T50)*D50+L50</f>
        <v>1.0719069565219261</v>
      </c>
      <c r="AH50">
        <f>$F50*$AA50*(1-$AA50)*($E50-$AA50)*X50*U50*(1-U50)*C50+M50</f>
        <v>0.89599579289132092</v>
      </c>
      <c r="AI50">
        <f>$F50*$AA50*(1-$AA50)*($E50-$AA50)*X50*U50*(1-U50)*D50+N50</f>
        <v>-1.1330535927621777</v>
      </c>
      <c r="AJ50">
        <f>$F50*$AA50*(1-$AA50)*($E50-$AA50)*Y50*V50*(1-V50)*C50+O50</f>
        <v>-0.92822821410473011</v>
      </c>
      <c r="AK50">
        <f>$F50*$AA50*(1-$AA50)*($E50-$AA50)*Y50*V50*(1-V50)*D50+P50</f>
        <v>1.1807415590639003</v>
      </c>
      <c r="AL50">
        <f>$F50*$AA50*(1-$AA50)*($E50-$AA50)*T50+W50</f>
        <v>1.4758132023210304</v>
      </c>
      <c r="AM50">
        <f>$F50*$AA50*(1-$AA50)*($E50-$AA50)*U50+X50</f>
        <v>-1.0032158317093831</v>
      </c>
      <c r="AN50">
        <f>$F50*$AA50*(1-$AA50)*($E50-$AA50)*V50+Y50</f>
        <v>1.3266064545120788</v>
      </c>
      <c r="AP50">
        <f>1/(1+EXP(-(($C50*$AF$67)+($D50*$AG$67)+$AB$67)))</f>
        <v>0.96164543180062345</v>
      </c>
      <c r="AQ50">
        <f>1/(1+EXP(-(($C50*$AH$67)+($D50*$AI$67)+$AC$67)))</f>
        <v>0.16285957090732359</v>
      </c>
      <c r="AR50">
        <f>1/(1+EXP(-(($C50*$AJ$67)+($D50*$AK$67)+$AD$67)))</f>
        <v>0.84869161970755336</v>
      </c>
      <c r="AS50">
        <f t="shared" si="64"/>
        <v>0.87416251797697531</v>
      </c>
      <c r="AT50">
        <f>(E50-AS50)^2</f>
        <v>1.5835071881895063E-2</v>
      </c>
    </row>
    <row r="51" spans="1:46" x14ac:dyDescent="0.25">
      <c r="A51" s="21"/>
      <c r="B51" s="1">
        <v>16</v>
      </c>
      <c r="C51" s="1">
        <f t="shared" si="61"/>
        <v>3</v>
      </c>
      <c r="D51" s="1">
        <f t="shared" si="62"/>
        <v>3</v>
      </c>
      <c r="E51" s="1">
        <f t="shared" si="63"/>
        <v>0</v>
      </c>
      <c r="F51" s="1">
        <f t="shared" si="42"/>
        <v>0.90249999999999997</v>
      </c>
      <c r="G51">
        <f t="shared" si="44"/>
        <v>0.91097051285359709</v>
      </c>
      <c r="H51">
        <f t="shared" si="45"/>
        <v>0.74072935410804563</v>
      </c>
      <c r="I51">
        <f t="shared" si="46"/>
        <v>-0.74286155645751917</v>
      </c>
      <c r="J51">
        <f t="shared" si="47"/>
        <v>-0.56139428867683494</v>
      </c>
      <c r="K51">
        <f t="shared" si="48"/>
        <v>-1.081892679318271</v>
      </c>
      <c r="L51">
        <f t="shared" si="49"/>
        <v>1.0719069565219261</v>
      </c>
      <c r="M51">
        <f t="shared" si="50"/>
        <v>0.89599579289132092</v>
      </c>
      <c r="N51">
        <f t="shared" si="51"/>
        <v>-1.1330535927621777</v>
      </c>
      <c r="O51">
        <f t="shared" si="52"/>
        <v>-0.92822821410473011</v>
      </c>
      <c r="P51">
        <f t="shared" si="53"/>
        <v>1.1807415590639003</v>
      </c>
      <c r="Q51">
        <f>(C51*K51)+(D51*L51)+G51</f>
        <v>0.88101334446456236</v>
      </c>
      <c r="R51">
        <f>SUMPRODUCT(C51:D51,M51:N51)+H51</f>
        <v>2.9555954495475434E-2</v>
      </c>
      <c r="S51">
        <f>SUMPRODUCT(O51:P51,C51:D51)+I51</f>
        <v>1.4678478419991592E-2</v>
      </c>
      <c r="T51">
        <f t="shared" si="54"/>
        <v>0.70703216694447613</v>
      </c>
      <c r="U51">
        <f t="shared" si="55"/>
        <v>0.5073884507805303</v>
      </c>
      <c r="V51">
        <f t="shared" si="56"/>
        <v>0.50366955371909206</v>
      </c>
      <c r="W51">
        <f t="shared" si="57"/>
        <v>1.4758132023210304</v>
      </c>
      <c r="X51">
        <f t="shared" si="58"/>
        <v>-1.0032158317093831</v>
      </c>
      <c r="Y51">
        <f t="shared" si="59"/>
        <v>1.3266064545120788</v>
      </c>
      <c r="Z51">
        <f t="shared" si="60"/>
        <v>0.64120427202091024</v>
      </c>
      <c r="AA51">
        <f t="shared" si="21"/>
        <v>0.65502563718504603</v>
      </c>
      <c r="AB51">
        <f>$F51*$AA51*(1-$AA51)*($E51-$AA51)*W51*T51*(1-T51)+G51</f>
        <v>0.87013470694123063</v>
      </c>
      <c r="AC51">
        <f>$F51*$AA51*(1-$AA51)*($E51-$AA51)*X51*U51*(1-U51)+H51</f>
        <v>0.77422514005424414</v>
      </c>
      <c r="AD51">
        <f>$F51*$AA51*(1-$AA51)*($E51-$AA51)*Y51*V51*(1-V51)+I51</f>
        <v>-0.78716213012415437</v>
      </c>
      <c r="AE51">
        <f>$F51*$AA51*(1-$AA51)*($E51-$AA51)+J51</f>
        <v>-0.69497711509545079</v>
      </c>
      <c r="AF51">
        <f>$F51*$AA51*(1-$AA51)*($E51-$AA51)*W51*T51*(1-T51)*C51 +K51</f>
        <v>-1.2044000970553703</v>
      </c>
      <c r="AG51">
        <f>$F51*$AA51*(1-$AA51)*($E51-$AA51)*W51*T51*(1-T51)*D51+L51</f>
        <v>0.94939953878482686</v>
      </c>
      <c r="AH51">
        <f>$F51*$AA51*(1-$AA51)*($E51-$AA51)*X51*U51*(1-U51)*C51+M51</f>
        <v>0.99648315072991656</v>
      </c>
      <c r="AI51">
        <f>$F51*$AA51*(1-$AA51)*($E51-$AA51)*X51*U51*(1-U51)*D51+N51</f>
        <v>-1.032566234923582</v>
      </c>
      <c r="AJ51">
        <f>$F51*$AA51*(1-$AA51)*($E51-$AA51)*Y51*V51*(1-V51)*C51+O51</f>
        <v>-1.0611299351046357</v>
      </c>
      <c r="AK51">
        <f>$F51*$AA51*(1-$AA51)*($E51-$AA51)*Y51*V51*(1-V51)*D51+P51</f>
        <v>1.0478398380639946</v>
      </c>
      <c r="AL51">
        <f>$F51*$AA51*(1-$AA51)*($E51-$AA51)*T51+W51</f>
        <v>1.3813658470917085</v>
      </c>
      <c r="AM51">
        <f>$F51*$AA51*(1-$AA51)*($E51-$AA51)*U51+X51</f>
        <v>-1.070994215056809</v>
      </c>
      <c r="AN51">
        <f>$F51*$AA51*(1-$AA51)*($E51-$AA51)*V51+Y51</f>
        <v>1.2593248519452795</v>
      </c>
      <c r="AP51">
        <f>1/(1+EXP(-(($C51*$AF$67)+($D51*$AG$67)+$AB$67)))</f>
        <v>0.76384307948540198</v>
      </c>
      <c r="AQ51">
        <f>1/(1+EXP(-(($C51*$AH$67)+($D51*$AI$67)+$AC$67)))</f>
        <v>0.44629327990532253</v>
      </c>
      <c r="AR51">
        <f>1/(1+EXP(-(($C51*$AJ$67)+($D51*$AK$67)+$AD$67)))</f>
        <v>0.54926685061774649</v>
      </c>
      <c r="AS51">
        <f t="shared" si="64"/>
        <v>0.71966215005207157</v>
      </c>
      <c r="AT51">
        <f>(E51-AS51)^2</f>
        <v>0.51791361021757043</v>
      </c>
    </row>
    <row r="52" spans="1:46" x14ac:dyDescent="0.25">
      <c r="A52" s="21"/>
      <c r="B52" s="1">
        <v>21</v>
      </c>
      <c r="C52" s="1">
        <f t="shared" si="61"/>
        <v>5</v>
      </c>
      <c r="D52" s="1">
        <f t="shared" si="62"/>
        <v>2</v>
      </c>
      <c r="E52" s="1">
        <f t="shared" si="63"/>
        <v>0</v>
      </c>
      <c r="F52" s="1">
        <f t="shared" si="42"/>
        <v>0.90249999999999997</v>
      </c>
      <c r="G52">
        <f t="shared" si="44"/>
        <v>0.87013470694123063</v>
      </c>
      <c r="H52">
        <f t="shared" si="45"/>
        <v>0.77422514005424414</v>
      </c>
      <c r="I52">
        <f t="shared" si="46"/>
        <v>-0.78716213012415437</v>
      </c>
      <c r="J52">
        <f t="shared" si="47"/>
        <v>-0.69497711509545079</v>
      </c>
      <c r="K52">
        <f t="shared" si="48"/>
        <v>-1.2044000970553703</v>
      </c>
      <c r="L52">
        <f t="shared" si="49"/>
        <v>0.94939953878482686</v>
      </c>
      <c r="M52">
        <f t="shared" si="50"/>
        <v>0.99648315072991656</v>
      </c>
      <c r="N52">
        <f t="shared" si="51"/>
        <v>-1.032566234923582</v>
      </c>
      <c r="O52">
        <f t="shared" si="52"/>
        <v>-1.0611299351046357</v>
      </c>
      <c r="P52">
        <f t="shared" si="53"/>
        <v>1.0478398380639946</v>
      </c>
      <c r="Q52">
        <f>(C52*K52)+(D52*L52)+G52</f>
        <v>-3.253066700765967</v>
      </c>
      <c r="R52">
        <f>SUMPRODUCT(C52:D52,M52:N52)+H52</f>
        <v>3.6915084238566633</v>
      </c>
      <c r="S52">
        <f>SUMPRODUCT(O52:P52,C52:D52)+I52</f>
        <v>-3.9971321295193438</v>
      </c>
      <c r="T52">
        <f t="shared" si="54"/>
        <v>3.7216845995330969E-2</v>
      </c>
      <c r="U52">
        <f t="shared" si="55"/>
        <v>0.9756722352211572</v>
      </c>
      <c r="V52">
        <f t="shared" si="56"/>
        <v>1.8036934400168354E-2</v>
      </c>
      <c r="W52">
        <f t="shared" si="57"/>
        <v>1.3813658470917085</v>
      </c>
      <c r="X52">
        <f t="shared" si="58"/>
        <v>-1.070994215056809</v>
      </c>
      <c r="Y52">
        <f t="shared" si="59"/>
        <v>1.2593248519452795</v>
      </c>
      <c r="Z52">
        <f t="shared" si="60"/>
        <v>-1.6657919950713955</v>
      </c>
      <c r="AA52">
        <f t="shared" si="21"/>
        <v>0.15898602187257777</v>
      </c>
      <c r="AB52">
        <f>$F52*$AA52*(1-$AA52)*($E52-$AA52)*W52*T52*(1-T52)+G52</f>
        <v>0.86918509739407512</v>
      </c>
      <c r="AC52">
        <f>$F52*$AA52*(1-$AA52)*($E52-$AA52)*X52*U52*(1-U52)+H52</f>
        <v>0.77471284997440049</v>
      </c>
      <c r="AD52">
        <f>$F52*$AA52*(1-$AA52)*($E52-$AA52)*Y52*V52*(1-V52)+I52</f>
        <v>-0.78759005148171968</v>
      </c>
      <c r="AE52">
        <f>$F52*$AA52*(1-$AA52)*($E52-$AA52)+J52</f>
        <v>-0.71416240251666241</v>
      </c>
      <c r="AF52">
        <f>$F52*$AA52*(1-$AA52)*($E52-$AA52)*W52*T52*(1-T52)*C52 +K52</f>
        <v>-1.2091481447911476</v>
      </c>
      <c r="AG52">
        <f>$F52*$AA52*(1-$AA52)*($E52-$AA52)*W52*T52*(1-T52)*D52+L52</f>
        <v>0.94750031969051596</v>
      </c>
      <c r="AH52">
        <f>$F52*$AA52*(1-$AA52)*($E52-$AA52)*X52*U52*(1-U52)*C52+M52</f>
        <v>0.99892170033069849</v>
      </c>
      <c r="AI52">
        <f>$F52*$AA52*(1-$AA52)*($E52-$AA52)*X52*U52*(1-U52)*D52+N52</f>
        <v>-1.0315908150832693</v>
      </c>
      <c r="AJ52">
        <f>$F52*$AA52*(1-$AA52)*($E52-$AA52)*Y52*V52*(1-V52)*C52+O52</f>
        <v>-1.063269541892462</v>
      </c>
      <c r="AK52">
        <f>$F52*$AA52*(1-$AA52)*($E52-$AA52)*Y52*V52*(1-V52)*D52+P52</f>
        <v>1.046983995348864</v>
      </c>
      <c r="AL52">
        <f>$F52*$AA52*(1-$AA52)*($E52-$AA52)*T52+W52</f>
        <v>1.3806518312043772</v>
      </c>
      <c r="AM52">
        <f>$F52*$AA52*(1-$AA52)*($E52-$AA52)*U52+X52</f>
        <v>-1.0897127673184228</v>
      </c>
      <c r="AN52">
        <f>$F52*$AA52*(1-$AA52)*($E52-$AA52)*V52+Y52</f>
        <v>1.2589788081746147</v>
      </c>
      <c r="AP52">
        <f>1/(1+EXP(-(($C52*$AF$67)+($D52*$AG$67)+$AB$67)))</f>
        <v>0.10790083282409378</v>
      </c>
      <c r="AQ52">
        <f>1/(1+EXP(-(($C52*$AH$67)+($D52*$AI$67)+$AC$67)))</f>
        <v>0.93665831529486387</v>
      </c>
      <c r="AR52">
        <f>1/(1+EXP(-(($C52*$AJ$67)+($D52*$AK$67)+$AD$67)))</f>
        <v>5.4211438947601664E-2</v>
      </c>
      <c r="AS52">
        <f t="shared" si="64"/>
        <v>0.22669825388761833</v>
      </c>
      <c r="AT52">
        <f>(E52-AS52)^2</f>
        <v>5.1392098315695058E-2</v>
      </c>
    </row>
    <row r="53" spans="1:46" x14ac:dyDescent="0.25">
      <c r="A53" s="21"/>
      <c r="B53" s="1">
        <v>8</v>
      </c>
      <c r="C53" s="1">
        <f t="shared" si="61"/>
        <v>3</v>
      </c>
      <c r="D53" s="1">
        <f t="shared" si="62"/>
        <v>2</v>
      </c>
      <c r="E53" s="1">
        <f t="shared" si="63"/>
        <v>1</v>
      </c>
      <c r="F53" s="1">
        <f t="shared" si="42"/>
        <v>0.90249999999999997</v>
      </c>
      <c r="G53">
        <f t="shared" si="44"/>
        <v>0.86918509739407512</v>
      </c>
      <c r="H53">
        <f t="shared" si="45"/>
        <v>0.77471284997440049</v>
      </c>
      <c r="I53">
        <f t="shared" si="46"/>
        <v>-0.78759005148171968</v>
      </c>
      <c r="J53">
        <f t="shared" si="47"/>
        <v>-0.71416240251666241</v>
      </c>
      <c r="K53">
        <f t="shared" si="48"/>
        <v>-1.2091481447911476</v>
      </c>
      <c r="L53">
        <f t="shared" si="49"/>
        <v>0.94750031969051596</v>
      </c>
      <c r="M53">
        <f t="shared" si="50"/>
        <v>0.99892170033069849</v>
      </c>
      <c r="N53">
        <f t="shared" si="51"/>
        <v>-1.0315908150832693</v>
      </c>
      <c r="O53">
        <f t="shared" si="52"/>
        <v>-1.063269541892462</v>
      </c>
      <c r="P53">
        <f t="shared" si="53"/>
        <v>1.046983995348864</v>
      </c>
      <c r="Q53">
        <f>(C53*K53)+(D53*L53)+G53</f>
        <v>-0.86325869759833562</v>
      </c>
      <c r="R53">
        <f>SUMPRODUCT(C53:D53,M53:N53)+H53</f>
        <v>1.7082963207999573</v>
      </c>
      <c r="S53">
        <f>SUMPRODUCT(O53:P53,C53:D53)+I53</f>
        <v>-1.8834306864613777</v>
      </c>
      <c r="T53">
        <f t="shared" si="54"/>
        <v>0.29665896027063121</v>
      </c>
      <c r="U53">
        <f t="shared" si="55"/>
        <v>0.84661517862214719</v>
      </c>
      <c r="V53">
        <f t="shared" si="56"/>
        <v>0.13199531455518199</v>
      </c>
      <c r="W53">
        <f t="shared" si="57"/>
        <v>1.3806518312043772</v>
      </c>
      <c r="X53">
        <f t="shared" si="58"/>
        <v>-1.0897127673184228</v>
      </c>
      <c r="Y53">
        <f t="shared" si="59"/>
        <v>1.2589788081746147</v>
      </c>
      <c r="Z53">
        <f t="shared" si="60"/>
        <v>-1.0609677311226333</v>
      </c>
      <c r="AA53">
        <f t="shared" si="21"/>
        <v>0.25712456346031887</v>
      </c>
      <c r="AB53">
        <f>$F53*$AA53*(1-$AA53)*($E53-$AA53)*W53*T53*(1-T53)+G53</f>
        <v>0.90607694258368798</v>
      </c>
      <c r="AC53">
        <f>$F53*$AA53*(1-$AA53)*($E53-$AA53)*X53*U53*(1-U53)+H53</f>
        <v>0.75659097000467668</v>
      </c>
      <c r="AD53">
        <f>$F53*$AA53*(1-$AA53)*($E53-$AA53)*Y53*V53*(1-V53)+I53</f>
        <v>-0.7691177171811876</v>
      </c>
      <c r="AE53">
        <f>$F53*$AA53*(1-$AA53)*($E53-$AA53)+J53</f>
        <v>-0.5860996668679781</v>
      </c>
      <c r="AF53">
        <f>$F53*$AA53*(1-$AA53)*($E53-$AA53)*W53*T53*(1-T53)*C53 +K53</f>
        <v>-1.0984726092223092</v>
      </c>
      <c r="AG53">
        <f>$F53*$AA53*(1-$AA53)*($E53-$AA53)*W53*T53*(1-T53)*D53+L53</f>
        <v>1.0212840100697416</v>
      </c>
      <c r="AH53">
        <f>$F53*$AA53*(1-$AA53)*($E53-$AA53)*X53*U53*(1-U53)*C53+M53</f>
        <v>0.94455606042152696</v>
      </c>
      <c r="AI53">
        <f>$F53*$AA53*(1-$AA53)*($E53-$AA53)*X53*U53*(1-U53)*D53+N53</f>
        <v>-1.0678345750227169</v>
      </c>
      <c r="AJ53">
        <f>$F53*$AA53*(1-$AA53)*($E53-$AA53)*Y53*V53*(1-V53)*C53+O53</f>
        <v>-1.0078525389908659</v>
      </c>
      <c r="AK53">
        <f>$F53*$AA53*(1-$AA53)*($E53-$AA53)*Y53*V53*(1-V53)*D53+P53</f>
        <v>1.0839286639499282</v>
      </c>
      <c r="AL53">
        <f>$F53*$AA53*(1-$AA53)*($E53-$AA53)*T53+W53</f>
        <v>1.4186427892113285</v>
      </c>
      <c r="AM53">
        <f>$F53*$AA53*(1-$AA53)*($E53-$AA53)*U53+X53</f>
        <v>-0.98129291150237108</v>
      </c>
      <c r="AN53">
        <f>$F53*$AA53*(1-$AA53)*($E53-$AA53)*V53+Y53</f>
        <v>1.2758824892493599</v>
      </c>
      <c r="AP53">
        <f>1/(1+EXP(-(($C53*$AF$67)+($D53*$AG$67)+$AB$67)))</f>
        <v>0.50532230945567391</v>
      </c>
      <c r="AQ53">
        <f>1/(1+EXP(-(($C53*$AH$67)+($D53*$AI$67)+$AC$67)))</f>
        <v>0.72340673073685657</v>
      </c>
      <c r="AR53">
        <f>1/(1+EXP(-(($C53*$AJ$67)+($D53*$AK$67)+$AD$67)))</f>
        <v>0.26391356521469878</v>
      </c>
      <c r="AS53">
        <f t="shared" si="64"/>
        <v>0.47007607682773989</v>
      </c>
      <c r="AT53">
        <f>(E53-AS53)^2</f>
        <v>0.28081936435027943</v>
      </c>
    </row>
    <row r="54" spans="1:46" x14ac:dyDescent="0.25">
      <c r="A54" s="21"/>
      <c r="B54" s="1">
        <v>3</v>
      </c>
      <c r="C54" s="1">
        <f t="shared" si="61"/>
        <v>1</v>
      </c>
      <c r="D54" s="1">
        <f t="shared" si="62"/>
        <v>1</v>
      </c>
      <c r="E54" s="1">
        <f t="shared" si="63"/>
        <v>1</v>
      </c>
      <c r="F54" s="1">
        <f t="shared" si="42"/>
        <v>0.90249999999999997</v>
      </c>
      <c r="G54">
        <f t="shared" si="44"/>
        <v>0.90607694258368798</v>
      </c>
      <c r="H54">
        <f t="shared" si="45"/>
        <v>0.75659097000467668</v>
      </c>
      <c r="I54">
        <f t="shared" si="46"/>
        <v>-0.7691177171811876</v>
      </c>
      <c r="J54">
        <f t="shared" si="47"/>
        <v>-0.5860996668679781</v>
      </c>
      <c r="K54">
        <f t="shared" si="48"/>
        <v>-1.0984726092223092</v>
      </c>
      <c r="L54">
        <f t="shared" si="49"/>
        <v>1.0212840100697416</v>
      </c>
      <c r="M54">
        <f t="shared" si="50"/>
        <v>0.94455606042152696</v>
      </c>
      <c r="N54">
        <f t="shared" si="51"/>
        <v>-1.0678345750227169</v>
      </c>
      <c r="O54">
        <f t="shared" si="52"/>
        <v>-1.0078525389908659</v>
      </c>
      <c r="P54">
        <f t="shared" si="53"/>
        <v>1.0839286639499282</v>
      </c>
      <c r="Q54">
        <f>(C54*K54)+(D54*L54)+G54</f>
        <v>0.82888834343112039</v>
      </c>
      <c r="R54">
        <f>SUMPRODUCT(C54:D54,M54:N54)+H54</f>
        <v>0.63331245540348668</v>
      </c>
      <c r="S54">
        <f>SUMPRODUCT(O54:P54,C54:D54)+I54</f>
        <v>-0.69304159222212536</v>
      </c>
      <c r="T54">
        <f t="shared" si="54"/>
        <v>0.6961198245935718</v>
      </c>
      <c r="U54">
        <f t="shared" si="55"/>
        <v>0.65324017151798719</v>
      </c>
      <c r="V54">
        <f t="shared" si="56"/>
        <v>0.333356797821312</v>
      </c>
      <c r="W54">
        <f t="shared" si="57"/>
        <v>1.4186427892113285</v>
      </c>
      <c r="X54">
        <f t="shared" si="58"/>
        <v>-0.98129291150237108</v>
      </c>
      <c r="Y54">
        <f t="shared" si="59"/>
        <v>1.2758824892493599</v>
      </c>
      <c r="Z54">
        <f t="shared" si="60"/>
        <v>0.1857498539120046</v>
      </c>
      <c r="AA54">
        <f t="shared" si="21"/>
        <v>0.54630440320840157</v>
      </c>
      <c r="AB54">
        <f>$F54*$AA54*(1-$AA54)*($E54-$AA54)*W54*T54*(1-T54)+G54</f>
        <v>0.93653277441006066</v>
      </c>
      <c r="AC54">
        <f>$F54*$AA54*(1-$AA54)*($E54-$AA54)*X54*U54*(1-U54)+H54</f>
        <v>0.73403241041725631</v>
      </c>
      <c r="AD54">
        <f>$F54*$AA54*(1-$AA54)*($E54-$AA54)*Y54*V54*(1-V54)+I54</f>
        <v>-0.74034211055235855</v>
      </c>
      <c r="AE54">
        <f>$F54*$AA54*(1-$AA54)*($E54-$AA54)+J54</f>
        <v>-0.48461252070123939</v>
      </c>
      <c r="AF54">
        <f>$F54*$AA54*(1-$AA54)*($E54-$AA54)*W54*T54*(1-T54)*C54 +K54</f>
        <v>-1.0680167773959364</v>
      </c>
      <c r="AG54">
        <f>$F54*$AA54*(1-$AA54)*($E54-$AA54)*W54*T54*(1-T54)*D54+L54</f>
        <v>1.0517398418961144</v>
      </c>
      <c r="AH54">
        <f>$F54*$AA54*(1-$AA54)*($E54-$AA54)*X54*U54*(1-U54)*C54+M54</f>
        <v>0.92199750083410659</v>
      </c>
      <c r="AI54">
        <f>$F54*$AA54*(1-$AA54)*($E54-$AA54)*X54*U54*(1-U54)*D54+N54</f>
        <v>-1.0903931346101374</v>
      </c>
      <c r="AJ54">
        <f>$F54*$AA54*(1-$AA54)*($E54-$AA54)*Y54*V54*(1-V54)*C54+O54</f>
        <v>-0.97907693236203686</v>
      </c>
      <c r="AK54">
        <f>$F54*$AA54*(1-$AA54)*($E54-$AA54)*Y54*V54*(1-V54)*D54+P54</f>
        <v>1.1127042705787573</v>
      </c>
      <c r="AL54">
        <f>$F54*$AA54*(1-$AA54)*($E54-$AA54)*T54+W54</f>
        <v>1.4892900035994208</v>
      </c>
      <c r="AM54">
        <f>$F54*$AA54*(1-$AA54)*($E54-$AA54)*U54+X54</f>
        <v>-0.91499743073353967</v>
      </c>
      <c r="AN54">
        <f>$F54*$AA54*(1-$AA54)*($E54-$AA54)*V54+Y54</f>
        <v>1.3097139193155274</v>
      </c>
      <c r="AP54">
        <f>1/(1+EXP(-(($C54*$AF$67)+($D54*$AG$67)+$AB$67)))</f>
        <v>0.73152408986236894</v>
      </c>
      <c r="AQ54">
        <f>1/(1+EXP(-(($C54*$AH$67)+($D54*$AI$67)+$AC$67)))</f>
        <v>0.6001654530372299</v>
      </c>
      <c r="AR54">
        <f>1/(1+EXP(-(($C54*$AJ$67)+($D54*$AK$67)+$AD$67)))</f>
        <v>0.39753190142629236</v>
      </c>
      <c r="AS54">
        <f t="shared" si="64"/>
        <v>0.62987149115847429</v>
      </c>
      <c r="AT54">
        <f>(E54-AS54)^2</f>
        <v>0.13699511305725137</v>
      </c>
    </row>
    <row r="55" spans="1:46" x14ac:dyDescent="0.25">
      <c r="A55" s="21"/>
      <c r="B55" s="1">
        <v>15</v>
      </c>
      <c r="C55" s="1">
        <f t="shared" si="61"/>
        <v>3</v>
      </c>
      <c r="D55" s="1">
        <f t="shared" si="62"/>
        <v>1</v>
      </c>
      <c r="E55" s="1">
        <f t="shared" si="63"/>
        <v>0</v>
      </c>
      <c r="F55" s="1">
        <f t="shared" si="42"/>
        <v>0.90249999999999997</v>
      </c>
      <c r="G55">
        <f t="shared" si="44"/>
        <v>0.93653277441006066</v>
      </c>
      <c r="H55">
        <f t="shared" si="45"/>
        <v>0.73403241041725631</v>
      </c>
      <c r="I55">
        <f t="shared" si="46"/>
        <v>-0.74034211055235855</v>
      </c>
      <c r="J55">
        <f t="shared" si="47"/>
        <v>-0.48461252070123939</v>
      </c>
      <c r="K55">
        <f t="shared" si="48"/>
        <v>-1.0680167773959364</v>
      </c>
      <c r="L55">
        <f t="shared" si="49"/>
        <v>1.0517398418961144</v>
      </c>
      <c r="M55">
        <f t="shared" si="50"/>
        <v>0.92199750083410659</v>
      </c>
      <c r="N55">
        <f t="shared" si="51"/>
        <v>-1.0903931346101374</v>
      </c>
      <c r="O55">
        <f t="shared" si="52"/>
        <v>-0.97907693236203686</v>
      </c>
      <c r="P55">
        <f t="shared" si="53"/>
        <v>1.1127042705787573</v>
      </c>
      <c r="Q55">
        <f>(C55*K55)+(D55*L55)+G55</f>
        <v>-1.2157777158816345</v>
      </c>
      <c r="R55">
        <f>SUMPRODUCT(C55:D55,M55:N55)+H55</f>
        <v>2.4096317783094383</v>
      </c>
      <c r="S55">
        <f>SUMPRODUCT(O55:P55,C55:D55)+I55</f>
        <v>-2.5648686370597118</v>
      </c>
      <c r="T55">
        <f t="shared" si="54"/>
        <v>0.22868034758078243</v>
      </c>
      <c r="U55">
        <f t="shared" si="55"/>
        <v>0.9175588321639343</v>
      </c>
      <c r="V55">
        <f t="shared" si="56"/>
        <v>7.1433925517993019E-2</v>
      </c>
      <c r="W55">
        <f t="shared" si="57"/>
        <v>1.4892900035994208</v>
      </c>
      <c r="X55">
        <f t="shared" si="58"/>
        <v>-0.91499743073353967</v>
      </c>
      <c r="Y55">
        <f t="shared" si="59"/>
        <v>1.3097139193155274</v>
      </c>
      <c r="Z55">
        <f t="shared" si="60"/>
        <v>-0.89004713244414202</v>
      </c>
      <c r="AA55">
        <f t="shared" si="21"/>
        <v>0.29110010104771866</v>
      </c>
      <c r="AB55">
        <f>$F55*$AA55*(1-$AA55)*($E55-$AA55)*W55*T55*(1-T55)+G55</f>
        <v>0.92229115576149068</v>
      </c>
      <c r="AC55">
        <f>$F55*$AA55*(1-$AA55)*($E55-$AA55)*X55*U55*(1-U55)+H55</f>
        <v>0.73778485914766545</v>
      </c>
      <c r="AD55">
        <f>$F55*$AA55*(1-$AA55)*($E55-$AA55)*Y55*V55*(1-V55)+I55</f>
        <v>-0.74505199887571649</v>
      </c>
      <c r="AE55">
        <f>$F55*$AA55*(1-$AA55)*($E55-$AA55)+J55</f>
        <v>-0.538827193048801</v>
      </c>
      <c r="AF55">
        <f>$F55*$AA55*(1-$AA55)*($E55-$AA55)*W55*T55*(1-T55)*C55 +K55</f>
        <v>-1.1107416333416462</v>
      </c>
      <c r="AG55">
        <f>$F55*$AA55*(1-$AA55)*($E55-$AA55)*W55*T55*(1-T55)*D55+L55</f>
        <v>1.0374982232475445</v>
      </c>
      <c r="AH55">
        <f>$F55*$AA55*(1-$AA55)*($E55-$AA55)*X55*U55*(1-U55)*C55+M55</f>
        <v>0.93325484702533401</v>
      </c>
      <c r="AI55">
        <f>$F55*$AA55*(1-$AA55)*($E55-$AA55)*X55*U55*(1-U55)*D55+N55</f>
        <v>-1.0866406858797284</v>
      </c>
      <c r="AJ55">
        <f>$F55*$AA55*(1-$AA55)*($E55-$AA55)*Y55*V55*(1-V55)*C55+O55</f>
        <v>-0.9932065973321107</v>
      </c>
      <c r="AK55">
        <f>$F55*$AA55*(1-$AA55)*($E55-$AA55)*Y55*V55*(1-V55)*D55+P55</f>
        <v>1.1079943822553993</v>
      </c>
      <c r="AL55">
        <f>$F55*$AA55*(1-$AA55)*($E55-$AA55)*T55+W55</f>
        <v>1.4768921734830021</v>
      </c>
      <c r="AM55">
        <f>$F55*$AA55*(1-$AA55)*($E55-$AA55)*U55+X55</f>
        <v>-0.96474258217891862</v>
      </c>
      <c r="AN55">
        <f>$F55*$AA55*(1-$AA55)*($E55-$AA55)*V55+Y55</f>
        <v>1.3058411524490692</v>
      </c>
      <c r="AP55">
        <f>1/(1+EXP(-(($C55*$AF$67)+($D55*$AG$67)+$AB$67)))</f>
        <v>0.24392389110634274</v>
      </c>
      <c r="AQ55">
        <f>1/(1+EXP(-(($C55*$AH$67)+($D55*$AI$67)+$AC$67)))</f>
        <v>0.89458980377867825</v>
      </c>
      <c r="AR55">
        <f>1/(1+EXP(-(($C55*$AJ$67)+($D55*$AK$67)+$AD$67)))</f>
        <v>9.5421883802640384E-2</v>
      </c>
      <c r="AS55">
        <f t="shared" si="64"/>
        <v>0.28477654761671223</v>
      </c>
      <c r="AT55">
        <f>(E55-AS55)^2</f>
        <v>8.1097682072493571E-2</v>
      </c>
    </row>
    <row r="56" spans="1:46" x14ac:dyDescent="0.25">
      <c r="A56" s="21"/>
      <c r="B56" s="1">
        <v>20</v>
      </c>
      <c r="C56" s="1">
        <f t="shared" si="61"/>
        <v>5</v>
      </c>
      <c r="D56" s="1">
        <f t="shared" si="62"/>
        <v>1</v>
      </c>
      <c r="E56" s="1">
        <f t="shared" si="63"/>
        <v>0</v>
      </c>
      <c r="F56" s="1">
        <f t="shared" si="42"/>
        <v>0.90249999999999997</v>
      </c>
      <c r="G56">
        <f t="shared" si="44"/>
        <v>0.92229115576149068</v>
      </c>
      <c r="H56">
        <f t="shared" si="45"/>
        <v>0.73778485914766545</v>
      </c>
      <c r="I56">
        <f t="shared" si="46"/>
        <v>-0.74505199887571649</v>
      </c>
      <c r="J56">
        <f t="shared" si="47"/>
        <v>-0.538827193048801</v>
      </c>
      <c r="K56">
        <f t="shared" si="48"/>
        <v>-1.1107416333416462</v>
      </c>
      <c r="L56">
        <f t="shared" si="49"/>
        <v>1.0374982232475445</v>
      </c>
      <c r="M56">
        <f t="shared" si="50"/>
        <v>0.93325484702533401</v>
      </c>
      <c r="N56">
        <f t="shared" si="51"/>
        <v>-1.0866406858797284</v>
      </c>
      <c r="O56">
        <f t="shared" si="52"/>
        <v>-0.9932065973321107</v>
      </c>
      <c r="P56">
        <f t="shared" si="53"/>
        <v>1.1079943822553993</v>
      </c>
      <c r="Q56">
        <f>(C56*K56)+(D56*L56)+G56</f>
        <v>-3.5939187876991965</v>
      </c>
      <c r="R56">
        <f>SUMPRODUCT(C56:D56,M56:N56)+H56</f>
        <v>4.317418408394607</v>
      </c>
      <c r="S56">
        <f>SUMPRODUCT(O56:P56,C56:D56)+I56</f>
        <v>-4.6030906032808705</v>
      </c>
      <c r="T56">
        <f t="shared" si="54"/>
        <v>2.6754887760697874E-2</v>
      </c>
      <c r="U56">
        <f t="shared" si="55"/>
        <v>0.9868412001275898</v>
      </c>
      <c r="V56">
        <f t="shared" si="56"/>
        <v>9.9213969574777836E-3</v>
      </c>
      <c r="W56">
        <f t="shared" si="57"/>
        <v>1.4768921734830021</v>
      </c>
      <c r="X56">
        <f t="shared" si="58"/>
        <v>-0.96474258217891862</v>
      </c>
      <c r="Y56">
        <f t="shared" si="59"/>
        <v>1.3058411524490692</v>
      </c>
      <c r="Z56">
        <f t="shared" si="60"/>
        <v>-1.4384050678873868</v>
      </c>
      <c r="AA56">
        <f t="shared" si="21"/>
        <v>0.19179245444976153</v>
      </c>
      <c r="AB56">
        <f>$F56*$AA56*(1-$AA56)*($E56-$AA56)*W56*T56*(1-T56)+G56</f>
        <v>0.9212593277844513</v>
      </c>
      <c r="AC56">
        <f>$F56*$AA56*(1-$AA56)*($E56-$AA56)*X56*U56*(1-U56)+H56</f>
        <v>0.73812098982306784</v>
      </c>
      <c r="AD56">
        <f>$F56*$AA56*(1-$AA56)*($E56-$AA56)*Y56*V56*(1-V56)+I56</f>
        <v>-0.74539616331699454</v>
      </c>
      <c r="AE56">
        <f>$F56*$AA56*(1-$AA56)*($E56-$AA56)+J56</f>
        <v>-0.56565796360605425</v>
      </c>
      <c r="AF56">
        <f>$F56*$AA56*(1-$AA56)*($E56-$AA56)*W56*T56*(1-T56)*C56 +K56</f>
        <v>-1.1159007732268429</v>
      </c>
      <c r="AG56">
        <f>$F56*$AA56*(1-$AA56)*($E56-$AA56)*W56*T56*(1-T56)*D56+L56</f>
        <v>1.0364663952705051</v>
      </c>
      <c r="AH56">
        <f>$F56*$AA56*(1-$AA56)*($E56-$AA56)*X56*U56*(1-U56)*C56+M56</f>
        <v>0.93493550040234619</v>
      </c>
      <c r="AI56">
        <f>$F56*$AA56*(1-$AA56)*($E56-$AA56)*X56*U56*(1-U56)*D56+N56</f>
        <v>-1.086304555204326</v>
      </c>
      <c r="AJ56">
        <f>$F56*$AA56*(1-$AA56)*($E56-$AA56)*Y56*V56*(1-V56)*C56+O56</f>
        <v>-0.99492741953850117</v>
      </c>
      <c r="AK56">
        <f>$F56*$AA56*(1-$AA56)*($E56-$AA56)*Y56*V56*(1-V56)*D56+P56</f>
        <v>1.1076502178141212</v>
      </c>
      <c r="AL56">
        <f>$F56*$AA56*(1-$AA56)*($E56-$AA56)*T56+W56</f>
        <v>1.4761743192282097</v>
      </c>
      <c r="AM56">
        <f>$F56*$AA56*(1-$AA56)*($E56-$AA56)*U56+X56</f>
        <v>-0.99122029199598638</v>
      </c>
      <c r="AN56">
        <f>$F56*$AA56*(1-$AA56)*($E56-$AA56)*V56+Y56</f>
        <v>1.3055749537236956</v>
      </c>
      <c r="AP56">
        <f>1/(1+EXP(-(($C56*$AF$67)+($D56*$AG$67)+$AB$67)))</f>
        <v>3.6793715573914774E-2</v>
      </c>
      <c r="AQ56">
        <f>1/(1+EXP(-(($C56*$AH$67)+($D56*$AI$67)+$AC$67)))</f>
        <v>0.97958496432611608</v>
      </c>
      <c r="AR56">
        <f>1/(1+EXP(-(($C56*$AJ$67)+($D56*$AK$67)+$AD$67)))</f>
        <v>1.6584520808968488E-2</v>
      </c>
      <c r="AS56">
        <f t="shared" si="64"/>
        <v>0.19308210608340887</v>
      </c>
      <c r="AT56">
        <f>(E56-AS56)^2</f>
        <v>3.7280699689604756E-2</v>
      </c>
    </row>
    <row r="57" spans="1:46" x14ac:dyDescent="0.25">
      <c r="A57" s="21"/>
      <c r="B57" s="1">
        <v>9</v>
      </c>
      <c r="C57" s="1">
        <f t="shared" si="61"/>
        <v>4</v>
      </c>
      <c r="D57" s="1">
        <f t="shared" si="62"/>
        <v>1</v>
      </c>
      <c r="E57" s="1">
        <f t="shared" si="63"/>
        <v>1</v>
      </c>
      <c r="F57" s="1">
        <f t="shared" si="42"/>
        <v>0.90249999999999997</v>
      </c>
      <c r="G57">
        <f t="shared" si="44"/>
        <v>0.9212593277844513</v>
      </c>
      <c r="H57">
        <f t="shared" si="45"/>
        <v>0.73812098982306784</v>
      </c>
      <c r="I57">
        <f t="shared" si="46"/>
        <v>-0.74539616331699454</v>
      </c>
      <c r="J57">
        <f t="shared" si="47"/>
        <v>-0.56565796360605425</v>
      </c>
      <c r="K57">
        <f t="shared" si="48"/>
        <v>-1.1159007732268429</v>
      </c>
      <c r="L57">
        <f t="shared" si="49"/>
        <v>1.0364663952705051</v>
      </c>
      <c r="M57">
        <f t="shared" si="50"/>
        <v>0.93493550040234619</v>
      </c>
      <c r="N57">
        <f t="shared" si="51"/>
        <v>-1.086304555204326</v>
      </c>
      <c r="O57">
        <f t="shared" si="52"/>
        <v>-0.99492741953850117</v>
      </c>
      <c r="P57">
        <f t="shared" si="53"/>
        <v>1.1076502178141212</v>
      </c>
      <c r="Q57">
        <f>(C57*K57)+(D57*L57)+G57</f>
        <v>-2.5058773698524153</v>
      </c>
      <c r="R57">
        <f>SUMPRODUCT(C57:D57,M57:N57)+H57</f>
        <v>3.3915584362281268</v>
      </c>
      <c r="S57">
        <f>SUMPRODUCT(O57:P57,C57:D57)+I57</f>
        <v>-3.6174556236568782</v>
      </c>
      <c r="T57">
        <f t="shared" si="54"/>
        <v>7.544718029008167E-2</v>
      </c>
      <c r="U57">
        <f t="shared" si="55"/>
        <v>0.96743967145139176</v>
      </c>
      <c r="V57">
        <f t="shared" si="56"/>
        <v>2.6148789709177781E-2</v>
      </c>
      <c r="W57">
        <f t="shared" si="57"/>
        <v>1.4761743192282097</v>
      </c>
      <c r="X57">
        <f t="shared" si="58"/>
        <v>-0.99122029199598638</v>
      </c>
      <c r="Y57">
        <f t="shared" si="59"/>
        <v>1.3055749537236956</v>
      </c>
      <c r="Z57">
        <f t="shared" si="60"/>
        <v>-1.3790914023137142</v>
      </c>
      <c r="AA57">
        <f t="shared" si="21"/>
        <v>0.20115496416323284</v>
      </c>
      <c r="AB57">
        <f>$F57*$AA57*(1-$AA57)*($E57-$AA57)*W57*T57*(1-T57)+G57</f>
        <v>0.93318864077425956</v>
      </c>
      <c r="AC57">
        <f>$F57*$AA57*(1-$AA57)*($E57-$AA57)*X57*U57*(1-U57)+H57</f>
        <v>0.73450367838323871</v>
      </c>
      <c r="AD57">
        <f>$F57*$AA57*(1-$AA57)*($E57-$AA57)*Y57*V57*(1-V57)+I57</f>
        <v>-0.74154449343624751</v>
      </c>
      <c r="AE57">
        <f>$F57*$AA57*(1-$AA57)*($E57-$AA57)+J57</f>
        <v>-0.44980609400126398</v>
      </c>
      <c r="AF57">
        <f>$F57*$AA57*(1-$AA57)*($E57-$AA57)*W57*T57*(1-T57)*C57 +K57</f>
        <v>-1.0681835212676098</v>
      </c>
      <c r="AG57">
        <f>$F57*$AA57*(1-$AA57)*($E57-$AA57)*W57*T57*(1-T57)*D57+L57</f>
        <v>1.0483957082603135</v>
      </c>
      <c r="AH57">
        <f>$F57*$AA57*(1-$AA57)*($E57-$AA57)*X57*U57*(1-U57)*C57+M57</f>
        <v>0.92046625464302945</v>
      </c>
      <c r="AI57">
        <f>$F57*$AA57*(1-$AA57)*($E57-$AA57)*X57*U57*(1-U57)*D57+N57</f>
        <v>-1.0899218666441552</v>
      </c>
      <c r="AJ57">
        <f>$F57*$AA57*(1-$AA57)*($E57-$AA57)*Y57*V57*(1-V57)*C57+O57</f>
        <v>-0.97952074001551293</v>
      </c>
      <c r="AK57">
        <f>$F57*$AA57*(1-$AA57)*($E57-$AA57)*Y57*V57*(1-V57)*D57+P57</f>
        <v>1.1115018876948684</v>
      </c>
      <c r="AL57">
        <f>$F57*$AA57*(1-$AA57)*($E57-$AA57)*T57+W57</f>
        <v>1.4849150161212255</v>
      </c>
      <c r="AM57">
        <f>$F57*$AA57*(1-$AA57)*($E57-$AA57)*U57+X57</f>
        <v>-0.87914059732849859</v>
      </c>
      <c r="AN57">
        <f>$F57*$AA57*(1-$AA57)*($E57-$AA57)*V57+Y57</f>
        <v>1.3086043398994063</v>
      </c>
      <c r="AP57">
        <f>1/(1+EXP(-(($C57*$AF$67)+($D57*$AG$67)+$AB$67)))</f>
        <v>9.9920055520233017E-2</v>
      </c>
      <c r="AQ57">
        <f>1/(1+EXP(-(($C57*$AH$67)+($D57*$AI$67)+$AC$67)))</f>
        <v>0.95278517893836134</v>
      </c>
      <c r="AR57">
        <f>1/(1+EXP(-(($C57*$AJ$67)+($D57*$AK$67)+$AD$67)))</f>
        <v>4.0470827237780498E-2</v>
      </c>
      <c r="AS57">
        <f t="shared" si="64"/>
        <v>0.21853860870661232</v>
      </c>
      <c r="AT57">
        <f>(E57-AS57)^2</f>
        <v>0.61068190608219708</v>
      </c>
    </row>
    <row r="58" spans="1:46" x14ac:dyDescent="0.25">
      <c r="A58" s="21"/>
      <c r="B58" s="1">
        <v>4</v>
      </c>
      <c r="C58" s="1">
        <f t="shared" si="61"/>
        <v>1</v>
      </c>
      <c r="D58" s="1">
        <f t="shared" si="62"/>
        <v>2</v>
      </c>
      <c r="E58" s="1">
        <f t="shared" si="63"/>
        <v>1</v>
      </c>
      <c r="F58" s="1">
        <f t="shared" si="42"/>
        <v>0.90249999999999997</v>
      </c>
      <c r="G58">
        <f t="shared" si="44"/>
        <v>0.93318864077425956</v>
      </c>
      <c r="H58">
        <f t="shared" si="45"/>
        <v>0.73450367838323871</v>
      </c>
      <c r="I58">
        <f t="shared" si="46"/>
        <v>-0.74154449343624751</v>
      </c>
      <c r="J58">
        <f t="shared" si="47"/>
        <v>-0.44980609400126398</v>
      </c>
      <c r="K58">
        <f t="shared" si="48"/>
        <v>-1.0681835212676098</v>
      </c>
      <c r="L58">
        <f t="shared" si="49"/>
        <v>1.0483957082603135</v>
      </c>
      <c r="M58">
        <f t="shared" si="50"/>
        <v>0.92046625464302945</v>
      </c>
      <c r="N58">
        <f t="shared" si="51"/>
        <v>-1.0899218666441552</v>
      </c>
      <c r="O58">
        <f t="shared" si="52"/>
        <v>-0.97952074001551293</v>
      </c>
      <c r="P58">
        <f t="shared" si="53"/>
        <v>1.1115018876948684</v>
      </c>
      <c r="Q58">
        <f>(C58*K58)+(D58*L58)+G58</f>
        <v>1.9617965360272767</v>
      </c>
      <c r="R58">
        <f>SUMPRODUCT(C58:D58,M58:N58)+H58</f>
        <v>-0.52487380026204222</v>
      </c>
      <c r="S58">
        <f>SUMPRODUCT(O58:P58,C58:D58)+I58</f>
        <v>0.50193854193797638</v>
      </c>
      <c r="T58">
        <f t="shared" si="54"/>
        <v>0.87672724735376384</v>
      </c>
      <c r="U58">
        <f t="shared" si="55"/>
        <v>0.37171328423208577</v>
      </c>
      <c r="V58">
        <f t="shared" si="56"/>
        <v>0.62291478748897677</v>
      </c>
      <c r="W58">
        <f t="shared" si="57"/>
        <v>1.4849150161212255</v>
      </c>
      <c r="X58">
        <f t="shared" si="58"/>
        <v>-0.87914059732849859</v>
      </c>
      <c r="Y58">
        <f t="shared" si="59"/>
        <v>1.3086043398994063</v>
      </c>
      <c r="Z58">
        <f t="shared" si="60"/>
        <v>1.3404201161978253</v>
      </c>
      <c r="AA58">
        <f t="shared" si="21"/>
        <v>0.79255902090591546</v>
      </c>
      <c r="AB58">
        <f>$F58*$AA58*(1-$AA58)*($E58-$AA58)*W58*T58*(1-T58)+G58</f>
        <v>0.93812834707595882</v>
      </c>
      <c r="AC58">
        <f>$F58*$AA58*(1-$AA58)*($E58-$AA58)*X58*U58*(1-U58)+H58</f>
        <v>0.72818404002939952</v>
      </c>
      <c r="AD58">
        <f>$F58*$AA58*(1-$AA58)*($E58-$AA58)*Y58*V58*(1-V58)+I58</f>
        <v>-0.73208333249846003</v>
      </c>
      <c r="AE58">
        <f>$F58*$AA58*(1-$AA58)*($E58-$AA58)+J58</f>
        <v>-0.41902614249890124</v>
      </c>
      <c r="AF58">
        <f>$F58*$AA58*(1-$AA58)*($E58-$AA58)*W58*T58*(1-T58)*C58 +K58</f>
        <v>-1.0632438149659105</v>
      </c>
      <c r="AG58">
        <f>$F58*$AA58*(1-$AA58)*($E58-$AA58)*W58*T58*(1-T58)*D58+L58</f>
        <v>1.058275120863712</v>
      </c>
      <c r="AH58">
        <f>$F58*$AA58*(1-$AA58)*($E58-$AA58)*X58*U58*(1-U58)*C58+M58</f>
        <v>0.91414661628919025</v>
      </c>
      <c r="AI58">
        <f>$F58*$AA58*(1-$AA58)*($E58-$AA58)*X58*U58*(1-U58)*D58+N58</f>
        <v>-1.1025611433518336</v>
      </c>
      <c r="AJ58">
        <f>$F58*$AA58*(1-$AA58)*($E58-$AA58)*Y58*V58*(1-V58)*C58+O58</f>
        <v>-0.97005957907772544</v>
      </c>
      <c r="AK58">
        <f>$F58*$AA58*(1-$AA58)*($E58-$AA58)*Y58*V58*(1-V58)*D58+P58</f>
        <v>1.1304242095704433</v>
      </c>
      <c r="AL58">
        <f>$F58*$AA58*(1-$AA58)*($E58-$AA58)*T58+W58</f>
        <v>1.5119006382755744</v>
      </c>
      <c r="AM58">
        <f>$F58*$AA58*(1-$AA58)*($E58-$AA58)*U58+X58</f>
        <v>-0.86769928046705103</v>
      </c>
      <c r="AN58">
        <f>$F58*$AA58*(1-$AA58)*($E58-$AA58)*V58+Y58</f>
        <v>1.3277776268484216</v>
      </c>
      <c r="AP58">
        <f>1/(1+EXP(-(($C58*$AF$67)+($D58*$AG$67)+$AB$67)))</f>
        <v>0.89612994592615358</v>
      </c>
      <c r="AQ58">
        <f>1/(1+EXP(-(($C58*$AH$67)+($D58*$AI$67)+$AC$67)))</f>
        <v>0.31627842966831266</v>
      </c>
      <c r="AR58">
        <f>1/(1+EXP(-(($C58*$AJ$67)+($D58*$AK$67)+$AD$67)))</f>
        <v>0.69161390117310206</v>
      </c>
      <c r="AS58">
        <f t="shared" si="64"/>
        <v>0.8130060074129899</v>
      </c>
      <c r="AT58">
        <f>(E58-AS58)^2</f>
        <v>3.4966753263630787E-2</v>
      </c>
    </row>
    <row r="59" spans="1:46" x14ac:dyDescent="0.25">
      <c r="A59" s="21"/>
      <c r="B59" s="1">
        <v>14</v>
      </c>
      <c r="C59" s="1">
        <f t="shared" si="61"/>
        <v>3</v>
      </c>
      <c r="D59" s="1">
        <f t="shared" si="62"/>
        <v>0</v>
      </c>
      <c r="E59" s="1">
        <f t="shared" si="63"/>
        <v>0</v>
      </c>
      <c r="F59" s="1">
        <f t="shared" si="42"/>
        <v>0.90249999999999997</v>
      </c>
      <c r="G59">
        <f t="shared" si="44"/>
        <v>0.93812834707595882</v>
      </c>
      <c r="H59">
        <f t="shared" si="45"/>
        <v>0.72818404002939952</v>
      </c>
      <c r="I59">
        <f t="shared" si="46"/>
        <v>-0.73208333249846003</v>
      </c>
      <c r="J59">
        <f t="shared" si="47"/>
        <v>-0.41902614249890124</v>
      </c>
      <c r="K59">
        <f t="shared" si="48"/>
        <v>-1.0632438149659105</v>
      </c>
      <c r="L59">
        <f t="shared" si="49"/>
        <v>1.058275120863712</v>
      </c>
      <c r="M59">
        <f t="shared" si="50"/>
        <v>0.91414661628919025</v>
      </c>
      <c r="N59">
        <f t="shared" si="51"/>
        <v>-1.1025611433518336</v>
      </c>
      <c r="O59">
        <f t="shared" si="52"/>
        <v>-0.97005957907772544</v>
      </c>
      <c r="P59">
        <f t="shared" si="53"/>
        <v>1.1304242095704433</v>
      </c>
      <c r="Q59">
        <f>(C59*K59)+(D59*L59)+G59</f>
        <v>-2.2516030978217723</v>
      </c>
      <c r="R59">
        <f>SUMPRODUCT(C59:D59,M59:N59)+H59</f>
        <v>3.4706238888969705</v>
      </c>
      <c r="S59">
        <f>SUMPRODUCT(O59:P59,C59:D59)+I59</f>
        <v>-3.6422620697316366</v>
      </c>
      <c r="T59">
        <f t="shared" si="54"/>
        <v>9.5211274649098052E-2</v>
      </c>
      <c r="U59">
        <f t="shared" si="55"/>
        <v>0.96984027268829909</v>
      </c>
      <c r="V59">
        <f t="shared" si="56"/>
        <v>2.5524463500929125E-2</v>
      </c>
      <c r="W59">
        <f t="shared" si="57"/>
        <v>1.5119006382755744</v>
      </c>
      <c r="X59">
        <f t="shared" si="58"/>
        <v>-0.86769928046705103</v>
      </c>
      <c r="Y59">
        <f t="shared" si="59"/>
        <v>1.3277776268484216</v>
      </c>
      <c r="Z59">
        <f t="shared" si="60"/>
        <v>-1.0827150507916619</v>
      </c>
      <c r="AA59">
        <f t="shared" si="21"/>
        <v>0.25299256244746449</v>
      </c>
      <c r="AB59">
        <f>$F59*$AA59*(1-$AA59)*($E59-$AA59)*W59*T59*(1-T59)+G59</f>
        <v>0.93250821587729527</v>
      </c>
      <c r="AC59">
        <f>$F59*$AA59*(1-$AA59)*($E59-$AA59)*X59*U59*(1-U59)+H59</f>
        <v>0.72927921751292268</v>
      </c>
      <c r="AD59">
        <f>$F59*$AA59*(1-$AA59)*($E59-$AA59)*Y59*V59*(1-V59)+I59</f>
        <v>-0.73350841679333323</v>
      </c>
      <c r="AE59">
        <f>$F59*$AA59*(1-$AA59)*($E59-$AA59)+J59</f>
        <v>-0.46217682250884251</v>
      </c>
      <c r="AF59">
        <f>$F59*$AA59*(1-$AA59)*($E59-$AA59)*W59*T59*(1-T59)*C59 +K59</f>
        <v>-1.0801042085619013</v>
      </c>
      <c r="AG59">
        <f>$F59*$AA59*(1-$AA59)*($E59-$AA59)*W59*T59*(1-T59)*D59+L59</f>
        <v>1.058275120863712</v>
      </c>
      <c r="AH59">
        <f>$F59*$AA59*(1-$AA59)*($E59-$AA59)*X59*U59*(1-U59)*C59+M59</f>
        <v>0.91743214873975965</v>
      </c>
      <c r="AI59">
        <f>$F59*$AA59*(1-$AA59)*($E59-$AA59)*X59*U59*(1-U59)*D59+N59</f>
        <v>-1.1025611433518336</v>
      </c>
      <c r="AJ59">
        <f>$F59*$AA59*(1-$AA59)*($E59-$AA59)*Y59*V59*(1-V59)*C59+O59</f>
        <v>-0.97433483196234494</v>
      </c>
      <c r="AK59">
        <f>$F59*$AA59*(1-$AA59)*($E59-$AA59)*Y59*V59*(1-V59)*D59+P59</f>
        <v>1.1304242095704433</v>
      </c>
      <c r="AL59">
        <f>$F59*$AA59*(1-$AA59)*($E59-$AA59)*T59+W59</f>
        <v>1.5077922070298526</v>
      </c>
      <c r="AM59">
        <f>$F59*$AA59*(1-$AA59)*($E59-$AA59)*U59+X59</f>
        <v>-0.90954854773457805</v>
      </c>
      <c r="AN59">
        <f>$F59*$AA59*(1-$AA59)*($E59-$AA59)*V59+Y59</f>
        <v>1.3266762288914675</v>
      </c>
      <c r="AP59">
        <f>1/(1+EXP(-(($C59*$AF$67)+($D59*$AG$67)+$AB$67)))</f>
        <v>9.2468383330342921E-2</v>
      </c>
      <c r="AQ59">
        <f>1/(1+EXP(-(($C59*$AH$67)+($D59*$AI$67)+$AC$67)))</f>
        <v>0.96495972696459897</v>
      </c>
      <c r="AR59">
        <f>1/(1+EXP(-(($C59*$AJ$67)+($D59*$AK$67)+$AD$67)))</f>
        <v>3.0102109661493019E-2</v>
      </c>
      <c r="AS59">
        <f t="shared" si="64"/>
        <v>0.21215701177973428</v>
      </c>
      <c r="AT59">
        <f>(E59-AS59)^2</f>
        <v>4.5010597647306312E-2</v>
      </c>
    </row>
    <row r="60" spans="1:46" x14ac:dyDescent="0.25">
      <c r="A60" s="21"/>
      <c r="B60" s="1">
        <v>19</v>
      </c>
      <c r="C60" s="1">
        <f t="shared" si="61"/>
        <v>5</v>
      </c>
      <c r="D60" s="1">
        <f t="shared" si="62"/>
        <v>0</v>
      </c>
      <c r="E60" s="1">
        <f t="shared" si="63"/>
        <v>0</v>
      </c>
      <c r="F60" s="1">
        <f t="shared" si="42"/>
        <v>0.90249999999999997</v>
      </c>
      <c r="G60">
        <f t="shared" si="44"/>
        <v>0.93250821587729527</v>
      </c>
      <c r="H60">
        <f t="shared" si="45"/>
        <v>0.72927921751292268</v>
      </c>
      <c r="I60">
        <f t="shared" si="46"/>
        <v>-0.73350841679333323</v>
      </c>
      <c r="J60">
        <f t="shared" si="47"/>
        <v>-0.46217682250884251</v>
      </c>
      <c r="K60">
        <f t="shared" si="48"/>
        <v>-1.0801042085619013</v>
      </c>
      <c r="L60">
        <f t="shared" si="49"/>
        <v>1.058275120863712</v>
      </c>
      <c r="M60">
        <f t="shared" si="50"/>
        <v>0.91743214873975965</v>
      </c>
      <c r="N60">
        <f t="shared" si="51"/>
        <v>-1.1025611433518336</v>
      </c>
      <c r="O60">
        <f t="shared" si="52"/>
        <v>-0.97433483196234494</v>
      </c>
      <c r="P60">
        <f t="shared" si="53"/>
        <v>1.1304242095704433</v>
      </c>
      <c r="Q60">
        <f>(C60*K60)+(D60*L60)+G60</f>
        <v>-4.4680128269322115</v>
      </c>
      <c r="R60">
        <f>SUMPRODUCT(C60:D60,M60:N60)+H60</f>
        <v>5.3164399612117208</v>
      </c>
      <c r="S60">
        <f>SUMPRODUCT(O60:P60,C60:D60)+I60</f>
        <v>-5.605182576605058</v>
      </c>
      <c r="T60">
        <f t="shared" si="54"/>
        <v>1.1340015311278125E-2</v>
      </c>
      <c r="U60">
        <f t="shared" si="55"/>
        <v>0.9951137891278794</v>
      </c>
      <c r="V60">
        <f t="shared" si="56"/>
        <v>3.6652652392557762E-3</v>
      </c>
      <c r="W60">
        <f t="shared" si="57"/>
        <v>1.5077922070298526</v>
      </c>
      <c r="X60">
        <f t="shared" si="58"/>
        <v>-0.90954854773457805</v>
      </c>
      <c r="Y60">
        <f t="shared" si="59"/>
        <v>1.3266762288914675</v>
      </c>
      <c r="Z60">
        <f t="shared" si="60"/>
        <v>-1.345320117261311</v>
      </c>
      <c r="AA60">
        <f t="shared" si="21"/>
        <v>0.20663652856592371</v>
      </c>
      <c r="AB60">
        <f>$F60*$AA60*(1-$AA60)*($E60-$AA60)*W60*T60*(1-T60)+G60</f>
        <v>0.93199140017822391</v>
      </c>
      <c r="AC60">
        <f>$F60*$AA60*(1-$AA60)*($E60-$AA60)*X60*U60*(1-U60)+H60</f>
        <v>0.72941442615160179</v>
      </c>
      <c r="AD60">
        <f>$F60*$AA60*(1-$AA60)*($E60-$AA60)*Y60*V60*(1-V60)+I60</f>
        <v>-0.73365653526848262</v>
      </c>
      <c r="AE60">
        <f>$F60*$AA60*(1-$AA60)*($E60-$AA60)+J60</f>
        <v>-0.49274950918790961</v>
      </c>
      <c r="AF60">
        <f>$F60*$AA60*(1-$AA60)*($E60-$AA60)*W60*T60*(1-T60)*C60 +K60</f>
        <v>-1.0826882870572583</v>
      </c>
      <c r="AG60">
        <f>$F60*$AA60*(1-$AA60)*($E60-$AA60)*W60*T60*(1-T60)*D60+L60</f>
        <v>1.058275120863712</v>
      </c>
      <c r="AH60">
        <f>$F60*$AA60*(1-$AA60)*($E60-$AA60)*X60*U60*(1-U60)*C60+M60</f>
        <v>0.9181081919331554</v>
      </c>
      <c r="AI60">
        <f>$F60*$AA60*(1-$AA60)*($E60-$AA60)*X60*U60*(1-U60)*D60+N60</f>
        <v>-1.1025611433518336</v>
      </c>
      <c r="AJ60">
        <f>$F60*$AA60*(1-$AA60)*($E60-$AA60)*Y60*V60*(1-V60)*C60+O60</f>
        <v>-0.97507542433809202</v>
      </c>
      <c r="AK60">
        <f>$F60*$AA60*(1-$AA60)*($E60-$AA60)*Y60*V60*(1-V60)*D60+P60</f>
        <v>1.1304242095704433</v>
      </c>
      <c r="AL60">
        <f>$F60*$AA60*(1-$AA60)*($E60-$AA60)*T60+W60</f>
        <v>1.5074455122948052</v>
      </c>
      <c r="AM60">
        <f>$F60*$AA60*(1-$AA60)*($E60-$AA60)*U60+X60</f>
        <v>-0.93997184981960402</v>
      </c>
      <c r="AN60">
        <f>$F60*$AA60*(1-$AA60)*($E60-$AA60)*V60+Y60</f>
        <v>1.3265641718857122</v>
      </c>
      <c r="AP60">
        <f>1/(1+EXP(-(($C60*$AF$67)+($D60*$AG$67)+$AB$67)))</f>
        <v>1.1920349011778453E-2</v>
      </c>
      <c r="AQ60">
        <f>1/(1+EXP(-(($C60*$AH$67)+($D60*$AI$67)+$AC$67)))</f>
        <v>0.99361843366374814</v>
      </c>
      <c r="AR60">
        <f>1/(1+EXP(-(($C60*$AJ$67)+($D60*$AK$67)+$AD$67)))</f>
        <v>4.9372528026672318E-3</v>
      </c>
      <c r="AS60">
        <f t="shared" si="64"/>
        <v>0.18271170356798738</v>
      </c>
      <c r="AT60">
        <f>(E60-AS60)^2</f>
        <v>3.3383566620716093E-2</v>
      </c>
    </row>
    <row r="61" spans="1:46" x14ac:dyDescent="0.25">
      <c r="A61" s="21"/>
      <c r="B61" s="1">
        <v>10</v>
      </c>
      <c r="C61" s="1">
        <f t="shared" si="61"/>
        <v>4</v>
      </c>
      <c r="D61" s="1">
        <f t="shared" si="62"/>
        <v>3</v>
      </c>
      <c r="E61" s="1">
        <f t="shared" si="63"/>
        <v>1</v>
      </c>
      <c r="F61" s="1">
        <f t="shared" si="42"/>
        <v>0.90249999999999997</v>
      </c>
      <c r="G61">
        <f t="shared" si="44"/>
        <v>0.93199140017822391</v>
      </c>
      <c r="H61">
        <f t="shared" si="45"/>
        <v>0.72941442615160179</v>
      </c>
      <c r="I61">
        <f t="shared" si="46"/>
        <v>-0.73365653526848262</v>
      </c>
      <c r="J61">
        <f t="shared" si="47"/>
        <v>-0.49274950918790961</v>
      </c>
      <c r="K61">
        <f t="shared" si="48"/>
        <v>-1.0826882870572583</v>
      </c>
      <c r="L61">
        <f t="shared" si="49"/>
        <v>1.058275120863712</v>
      </c>
      <c r="M61">
        <f t="shared" si="50"/>
        <v>0.9181081919331554</v>
      </c>
      <c r="N61">
        <f t="shared" si="51"/>
        <v>-1.1025611433518336</v>
      </c>
      <c r="O61">
        <f t="shared" si="52"/>
        <v>-0.97507542433809202</v>
      </c>
      <c r="P61">
        <f t="shared" si="53"/>
        <v>1.1304242095704433</v>
      </c>
      <c r="Q61">
        <f>(C61*K61)+(D61*L61)+G61</f>
        <v>-0.2239363854596732</v>
      </c>
      <c r="R61">
        <f>SUMPRODUCT(C61:D61,M61:N61)+H61</f>
        <v>1.0941637638287225</v>
      </c>
      <c r="S61">
        <f>SUMPRODUCT(O61:P61,C61:D61)+I61</f>
        <v>-1.2426856039095209</v>
      </c>
      <c r="T61">
        <f t="shared" si="54"/>
        <v>0.44424869155949848</v>
      </c>
      <c r="U61">
        <f t="shared" si="55"/>
        <v>0.74916497431153817</v>
      </c>
      <c r="V61">
        <f t="shared" si="56"/>
        <v>0.22396886347622605</v>
      </c>
      <c r="W61">
        <f t="shared" si="57"/>
        <v>1.5074455122948052</v>
      </c>
      <c r="X61">
        <f t="shared" si="58"/>
        <v>-0.93997184981960402</v>
      </c>
      <c r="Y61">
        <f t="shared" si="59"/>
        <v>1.3265641718857122</v>
      </c>
      <c r="Z61">
        <f t="shared" si="60"/>
        <v>-0.23015372957185326</v>
      </c>
      <c r="AA61">
        <f t="shared" si="21"/>
        <v>0.44271421716286752</v>
      </c>
      <c r="AB61">
        <f>$F61*$AA61*(1-$AA61)*($E61-$AA61)*W61*T61*(1-T61)+G61</f>
        <v>0.97817362821807063</v>
      </c>
      <c r="AC61">
        <f>$F61*$AA61*(1-$AA61)*($E61-$AA61)*X61*U61*(1-U61)+H61</f>
        <v>0.70749611444357174</v>
      </c>
      <c r="AD61">
        <f>$F61*$AA61*(1-$AA61)*($E61-$AA61)*Y61*V61*(1-V61)+I61</f>
        <v>-0.70504628455979534</v>
      </c>
      <c r="AE61">
        <f>$F61*$AA61*(1-$AA61)*($E61-$AA61)+J61</f>
        <v>-0.36866241716766357</v>
      </c>
      <c r="AF61">
        <f>$F61*$AA61*(1-$AA61)*($E61-$AA61)*W61*T61*(1-T61)*C61 +K61</f>
        <v>-0.89795937489787125</v>
      </c>
      <c r="AG61">
        <f>$F61*$AA61*(1-$AA61)*($E61-$AA61)*W61*T61*(1-T61)*D61+L61</f>
        <v>1.1968218049832522</v>
      </c>
      <c r="AH61">
        <f>$F61*$AA61*(1-$AA61)*($E61-$AA61)*X61*U61*(1-U61)*C61+M61</f>
        <v>0.83043494510103522</v>
      </c>
      <c r="AI61">
        <f>$F61*$AA61*(1-$AA61)*($E61-$AA61)*X61*U61*(1-U61)*D61+N61</f>
        <v>-1.1683160784759237</v>
      </c>
      <c r="AJ61">
        <f>$F61*$AA61*(1-$AA61)*($E61-$AA61)*Y61*V61*(1-V61)*C61+O61</f>
        <v>-0.86063442150334302</v>
      </c>
      <c r="AK61">
        <f>$F61*$AA61*(1-$AA61)*($E61-$AA61)*Y61*V61*(1-V61)*D61+P61</f>
        <v>1.216254961696505</v>
      </c>
      <c r="AL61">
        <f>$F61*$AA61*(1-$AA61)*($E61-$AA61)*T61+W61</f>
        <v>1.5625710405642226</v>
      </c>
      <c r="AM61">
        <f>$F61*$AA61*(1-$AA61)*($E61-$AA61)*U61+X61</f>
        <v>-0.84701014671386299</v>
      </c>
      <c r="AN61">
        <f>$F61*$AA61*(1-$AA61)*($E61-$AA61)*V61+Y61</f>
        <v>1.3543558168575565</v>
      </c>
      <c r="AP61">
        <f>1/(1+EXP(-(($C61*$AF$67)+($D61*$AG$67)+$AB$67)))</f>
        <v>0.52673410430783496</v>
      </c>
      <c r="AQ61">
        <f>1/(1+EXP(-(($C61*$AH$67)+($D61*$AI$67)+$AC$67)))</f>
        <v>0.65712692280569041</v>
      </c>
      <c r="AR61">
        <f>1/(1+EXP(-(($C61*$AJ$67)+($D61*$AK$67)+$AD$67)))</f>
        <v>0.32761505951612646</v>
      </c>
      <c r="AS61">
        <f t="shared" si="64"/>
        <v>0.516599961311901</v>
      </c>
      <c r="AT61">
        <f>(E61-AS61)^2</f>
        <v>0.23367559740365562</v>
      </c>
    </row>
    <row r="62" spans="1:46" x14ac:dyDescent="0.25">
      <c r="A62" s="21"/>
      <c r="B62" s="1">
        <v>5</v>
      </c>
      <c r="C62" s="1">
        <f t="shared" si="61"/>
        <v>1</v>
      </c>
      <c r="D62" s="1">
        <f t="shared" si="62"/>
        <v>3</v>
      </c>
      <c r="E62" s="1">
        <f t="shared" si="63"/>
        <v>1</v>
      </c>
      <c r="F62" s="1">
        <f t="shared" si="42"/>
        <v>0.90249999999999997</v>
      </c>
      <c r="G62">
        <f t="shared" si="44"/>
        <v>0.97817362821807063</v>
      </c>
      <c r="H62">
        <f t="shared" si="45"/>
        <v>0.70749611444357174</v>
      </c>
      <c r="I62">
        <f t="shared" si="46"/>
        <v>-0.70504628455979534</v>
      </c>
      <c r="J62">
        <f t="shared" si="47"/>
        <v>-0.36866241716766357</v>
      </c>
      <c r="K62">
        <f t="shared" si="48"/>
        <v>-0.89795937489787125</v>
      </c>
      <c r="L62">
        <f t="shared" si="49"/>
        <v>1.1968218049832522</v>
      </c>
      <c r="M62">
        <f t="shared" si="50"/>
        <v>0.83043494510103522</v>
      </c>
      <c r="N62">
        <f t="shared" si="51"/>
        <v>-1.1683160784759237</v>
      </c>
      <c r="O62">
        <f t="shared" si="52"/>
        <v>-0.86063442150334302</v>
      </c>
      <c r="P62">
        <f t="shared" si="53"/>
        <v>1.216254961696505</v>
      </c>
      <c r="Q62">
        <f>(C62*K62)+(D62*L62)+G62</f>
        <v>3.6706796682699556</v>
      </c>
      <c r="R62">
        <f>SUMPRODUCT(C62:D62,M62:N62)+H62</f>
        <v>-1.9670171758831643</v>
      </c>
      <c r="S62">
        <f>SUMPRODUCT(O62:P62,C62:D62)+I62</f>
        <v>2.0830841790263772</v>
      </c>
      <c r="T62">
        <f t="shared" si="54"/>
        <v>0.97517291641870918</v>
      </c>
      <c r="U62">
        <f t="shared" si="55"/>
        <v>0.12270963253901238</v>
      </c>
      <c r="V62">
        <f t="shared" si="56"/>
        <v>0.88924814622596993</v>
      </c>
      <c r="W62">
        <f t="shared" si="57"/>
        <v>1.5625710405642226</v>
      </c>
      <c r="X62">
        <f t="shared" si="58"/>
        <v>-0.84701014671386299</v>
      </c>
      <c r="Y62">
        <f t="shared" si="59"/>
        <v>1.3543558168575565</v>
      </c>
      <c r="Z62">
        <f t="shared" si="60"/>
        <v>2.2555366371816348</v>
      </c>
      <c r="AA62">
        <f t="shared" si="21"/>
        <v>0.90512704525117937</v>
      </c>
      <c r="AB62">
        <f>$F62*$AA62*(1-$AA62)*($E62-$AA62)*W62*T62*(1-T62)+G62</f>
        <v>0.97845178439851921</v>
      </c>
      <c r="AC62">
        <f>$F62*$AA62*(1-$AA62)*($E62-$AA62)*X62*U62*(1-U62)+H62</f>
        <v>0.70682568630313347</v>
      </c>
      <c r="AD62">
        <f>$F62*$AA62*(1-$AA62)*($E62-$AA62)*Y62*V62*(1-V62)+I62</f>
        <v>-0.70406555705446106</v>
      </c>
      <c r="AE62">
        <f>$F62*$AA62*(1-$AA62)*($E62-$AA62)+J62</f>
        <v>-0.36130980589796513</v>
      </c>
      <c r="AF62">
        <f>$F62*$AA62*(1-$AA62)*($E62-$AA62)*W62*T62*(1-T62)*C62 +K62</f>
        <v>-0.89768121871742268</v>
      </c>
      <c r="AG62">
        <f>$F62*$AA62*(1-$AA62)*($E62-$AA62)*W62*T62*(1-T62)*D62+L62</f>
        <v>1.1976562735245979</v>
      </c>
      <c r="AH62">
        <f>$F62*$AA62*(1-$AA62)*($E62-$AA62)*X62*U62*(1-U62)*C62+M62</f>
        <v>0.82976451696059694</v>
      </c>
      <c r="AI62">
        <f>$F62*$AA62*(1-$AA62)*($E62-$AA62)*X62*U62*(1-U62)*D62+N62</f>
        <v>-1.1703273628972384</v>
      </c>
      <c r="AJ62">
        <f>$F62*$AA62*(1-$AA62)*($E62-$AA62)*Y62*V62*(1-V62)*C62+O62</f>
        <v>-0.85965369399800873</v>
      </c>
      <c r="AK62">
        <f>$F62*$AA62*(1-$AA62)*($E62-$AA62)*Y62*V62*(1-V62)*D62+P62</f>
        <v>1.219197144212508</v>
      </c>
      <c r="AL62">
        <f>$F62*$AA62*(1-$AA62)*($E62-$AA62)*T62+W62</f>
        <v>1.5697411079393875</v>
      </c>
      <c r="AM62">
        <f>$F62*$AA62*(1-$AA62)*($E62-$AA62)*U62+X62</f>
        <v>-0.84610791048675604</v>
      </c>
      <c r="AN62">
        <f>$F62*$AA62*(1-$AA62)*($E62-$AA62)*V62+Y62</f>
        <v>1.3608941127990559</v>
      </c>
      <c r="AP62">
        <f>1/(1+EXP(-(($C62*$AF$67)+($D62*$AG$67)+$AB$67)))</f>
        <v>0.96468591316077668</v>
      </c>
      <c r="AQ62">
        <f>1/(1+EXP(-(($C62*$AH$67)+($D62*$AI$67)+$AC$67)))</f>
        <v>0.12477048485140466</v>
      </c>
      <c r="AR62">
        <f>1/(1+EXP(-(($C62*$AJ$67)+($D62*$AK$67)+$AD$67)))</f>
        <v>0.88402493987382924</v>
      </c>
      <c r="AS62">
        <f t="shared" si="64"/>
        <v>0.88385346511795959</v>
      </c>
      <c r="AT62">
        <f>(E62-AS62)^2</f>
        <v>1.3490017565105029E-2</v>
      </c>
    </row>
    <row r="63" spans="1:46" x14ac:dyDescent="0.25">
      <c r="A63" s="21"/>
      <c r="B63" s="1">
        <v>13</v>
      </c>
      <c r="C63" s="1">
        <f t="shared" si="61"/>
        <v>2</v>
      </c>
      <c r="D63" s="1">
        <f t="shared" si="62"/>
        <v>1</v>
      </c>
      <c r="E63" s="1">
        <f t="shared" si="63"/>
        <v>0</v>
      </c>
      <c r="F63" s="1">
        <f t="shared" si="42"/>
        <v>0.90249999999999997</v>
      </c>
      <c r="G63">
        <f t="shared" si="44"/>
        <v>0.97845178439851921</v>
      </c>
      <c r="H63">
        <f t="shared" si="45"/>
        <v>0.70682568630313347</v>
      </c>
      <c r="I63">
        <f t="shared" si="46"/>
        <v>-0.70406555705446106</v>
      </c>
      <c r="J63">
        <f t="shared" si="47"/>
        <v>-0.36130980589796513</v>
      </c>
      <c r="K63">
        <f t="shared" si="48"/>
        <v>-0.89768121871742268</v>
      </c>
      <c r="L63">
        <f t="shared" si="49"/>
        <v>1.1976562735245979</v>
      </c>
      <c r="M63">
        <f t="shared" si="50"/>
        <v>0.82976451696059694</v>
      </c>
      <c r="N63">
        <f t="shared" si="51"/>
        <v>-1.1703273628972384</v>
      </c>
      <c r="O63">
        <f t="shared" si="52"/>
        <v>-0.85965369399800873</v>
      </c>
      <c r="P63">
        <f t="shared" si="53"/>
        <v>1.219197144212508</v>
      </c>
      <c r="Q63">
        <f>(C63*K63)+(D63*L63)+G63</f>
        <v>0.38074562048827176</v>
      </c>
      <c r="R63">
        <f>SUMPRODUCT(C63:D63,M63:N63)+H63</f>
        <v>1.196027357327089</v>
      </c>
      <c r="S63">
        <f>SUMPRODUCT(O63:P63,C63:D63)+I63</f>
        <v>-1.2041758008379704</v>
      </c>
      <c r="T63">
        <f t="shared" si="54"/>
        <v>0.59405292493483575</v>
      </c>
      <c r="U63">
        <f t="shared" si="55"/>
        <v>0.76781731869304404</v>
      </c>
      <c r="V63">
        <f t="shared" si="56"/>
        <v>0.23073319785486496</v>
      </c>
      <c r="W63">
        <f t="shared" si="57"/>
        <v>1.5697411079393875</v>
      </c>
      <c r="X63">
        <f t="shared" si="58"/>
        <v>-0.84610791048675604</v>
      </c>
      <c r="Y63">
        <f t="shared" si="59"/>
        <v>1.3608941127990559</v>
      </c>
      <c r="Z63">
        <f t="shared" si="60"/>
        <v>0.23554663409694809</v>
      </c>
      <c r="AA63">
        <f t="shared" si="21"/>
        <v>0.55861589713951909</v>
      </c>
      <c r="AB63">
        <f>$F63*$AA63*(1-$AA63)*($E63-$AA63)*W63*T63*(1-T63)+G63</f>
        <v>0.93139599471535606</v>
      </c>
      <c r="AC63">
        <f>$F63*$AA63*(1-$AA63)*($E63-$AA63)*X63*U63*(1-U63)+H63</f>
        <v>0.72557580238204056</v>
      </c>
      <c r="AD63">
        <f>$F63*$AA63*(1-$AA63)*($E63-$AA63)*Y63*V63*(1-V63)+I63</f>
        <v>-0.73409186198218912</v>
      </c>
      <c r="AE63">
        <f>$F63*$AA63*(1-$AA63)*($E63-$AA63)+J63</f>
        <v>-0.48561534441351323</v>
      </c>
      <c r="AF63">
        <f>$F63*$AA63*(1-$AA63)*($E63-$AA63)*W63*T63*(1-T63)*C63 +K63</f>
        <v>-0.99179279808374909</v>
      </c>
      <c r="AG63">
        <f>$F63*$AA63*(1-$AA63)*($E63-$AA63)*W63*T63*(1-T63)*D63+L63</f>
        <v>1.1506004838414348</v>
      </c>
      <c r="AH63">
        <f>$F63*$AA63*(1-$AA63)*($E63-$AA63)*X63*U63*(1-U63)*C63+M63</f>
        <v>0.867264749118411</v>
      </c>
      <c r="AI63">
        <f>$F63*$AA63*(1-$AA63)*($E63-$AA63)*X63*U63*(1-U63)*D63+N63</f>
        <v>-1.1515772468183314</v>
      </c>
      <c r="AJ63">
        <f>$F63*$AA63*(1-$AA63)*($E63-$AA63)*Y63*V63*(1-V63)*C63+O63</f>
        <v>-0.91970630385346497</v>
      </c>
      <c r="AK63">
        <f>$F63*$AA63*(1-$AA63)*($E63-$AA63)*Y63*V63*(1-V63)*D63+P63</f>
        <v>1.18917083928478</v>
      </c>
      <c r="AL63">
        <f>$F63*$AA63*(1-$AA63)*($E63-$AA63)*T63+W63</f>
        <v>1.4958970391986264</v>
      </c>
      <c r="AM63">
        <f>$F63*$AA63*(1-$AA63)*($E63-$AA63)*U63+X63</f>
        <v>-0.94155185576845912</v>
      </c>
      <c r="AN63">
        <f>$F63*$AA63*(1-$AA63)*($E63-$AA63)*V63+Y63</f>
        <v>1.3322126983862925</v>
      </c>
      <c r="AP63">
        <f>1/(1+EXP(-(($C63*$AF$67)+($D63*$AG$67)+$AB$67)))</f>
        <v>0.48389097383534835</v>
      </c>
      <c r="AQ63">
        <f>1/(1+EXP(-(($C63*$AH$67)+($D63*$AI$67)+$AC$67)))</f>
        <v>0.78114138449046411</v>
      </c>
      <c r="AR63">
        <f>1/(1+EXP(-(($C63*$AJ$67)+($D63*$AK$67)+$AD$67)))</f>
        <v>0.20875272264973604</v>
      </c>
      <c r="AS63">
        <f t="shared" si="64"/>
        <v>0.4290116829400954</v>
      </c>
      <c r="AT63">
        <f>(E63-AS63)^2</f>
        <v>0.18405102409909294</v>
      </c>
    </row>
    <row r="64" spans="1:46" x14ac:dyDescent="0.25">
      <c r="A64" s="21"/>
      <c r="B64" s="1">
        <v>18</v>
      </c>
      <c r="C64" s="1">
        <f t="shared" si="61"/>
        <v>4</v>
      </c>
      <c r="D64" s="1">
        <f t="shared" si="62"/>
        <v>2</v>
      </c>
      <c r="E64" s="1">
        <f t="shared" si="63"/>
        <v>0</v>
      </c>
      <c r="F64" s="1">
        <f t="shared" si="42"/>
        <v>0.90249999999999997</v>
      </c>
      <c r="G64">
        <f t="shared" si="44"/>
        <v>0.93139599471535606</v>
      </c>
      <c r="H64">
        <f t="shared" si="45"/>
        <v>0.72557580238204056</v>
      </c>
      <c r="I64">
        <f t="shared" si="46"/>
        <v>-0.73409186198218912</v>
      </c>
      <c r="J64">
        <f t="shared" si="47"/>
        <v>-0.48561534441351323</v>
      </c>
      <c r="K64">
        <f t="shared" si="48"/>
        <v>-0.99179279808374909</v>
      </c>
      <c r="L64">
        <f t="shared" si="49"/>
        <v>1.1506004838414348</v>
      </c>
      <c r="M64">
        <f t="shared" si="50"/>
        <v>0.867264749118411</v>
      </c>
      <c r="N64">
        <f t="shared" si="51"/>
        <v>-1.1515772468183314</v>
      </c>
      <c r="O64">
        <f t="shared" si="52"/>
        <v>-0.91970630385346497</v>
      </c>
      <c r="P64">
        <f t="shared" si="53"/>
        <v>1.18917083928478</v>
      </c>
      <c r="Q64">
        <f>(C64*K64)+(D64*L64)+G64</f>
        <v>-0.7345742299367708</v>
      </c>
      <c r="R64">
        <f>SUMPRODUCT(C64:D64,M64:N64)+H64</f>
        <v>1.8914803052190217</v>
      </c>
      <c r="S64">
        <f>SUMPRODUCT(O64:P64,C64:D64)+I64</f>
        <v>-2.034575398826489</v>
      </c>
      <c r="T64">
        <f t="shared" si="54"/>
        <v>0.32419174787474064</v>
      </c>
      <c r="U64">
        <f t="shared" si="55"/>
        <v>0.86892422189873175</v>
      </c>
      <c r="V64">
        <f t="shared" si="56"/>
        <v>0.11562025399885557</v>
      </c>
      <c r="W64">
        <f t="shared" si="57"/>
        <v>1.4958970391986264</v>
      </c>
      <c r="X64">
        <f t="shared" si="58"/>
        <v>-0.94155185576845912</v>
      </c>
      <c r="Y64">
        <f t="shared" si="59"/>
        <v>1.3322126983862925</v>
      </c>
      <c r="Z64">
        <f t="shared" si="60"/>
        <v>-0.6647643117180525</v>
      </c>
      <c r="AA64">
        <f t="shared" si="21"/>
        <v>0.33967018847337838</v>
      </c>
      <c r="AB64">
        <f>$F64*$AA64*(1-$AA64)*($E64-$AA64)*W64*T64*(1-T64)+G64</f>
        <v>0.90886138044308162</v>
      </c>
      <c r="AC64">
        <f>$F64*$AA64*(1-$AA64)*($E64-$AA64)*X64*U64*(1-U64)+H64</f>
        <v>0.7329492665041536</v>
      </c>
      <c r="AD64">
        <f>$F64*$AA64*(1-$AA64)*($E64-$AA64)*Y64*V64*(1-V64)+I64</f>
        <v>-0.7434581876780777</v>
      </c>
      <c r="AE64">
        <f>$F64*$AA64*(1-$AA64)*($E64-$AA64)+J64</f>
        <v>-0.5543733038688855</v>
      </c>
      <c r="AF64">
        <f>$F64*$AA64*(1-$AA64)*($E64-$AA64)*W64*T64*(1-T64)*C64 +K64</f>
        <v>-1.0819312551728466</v>
      </c>
      <c r="AG64">
        <f>$F64*$AA64*(1-$AA64)*($E64-$AA64)*W64*T64*(1-T64)*D64+L64</f>
        <v>1.1055312552968859</v>
      </c>
      <c r="AH64">
        <f>$F64*$AA64*(1-$AA64)*($E64-$AA64)*X64*U64*(1-U64)*C64+M64</f>
        <v>0.89675860560686305</v>
      </c>
      <c r="AI64">
        <f>$F64*$AA64*(1-$AA64)*($E64-$AA64)*X64*U64*(1-U64)*D64+N64</f>
        <v>-1.1368303185741053</v>
      </c>
      <c r="AJ64">
        <f>$F64*$AA64*(1-$AA64)*($E64-$AA64)*Y64*V64*(1-V64)*C64+O64</f>
        <v>-0.95717160663701939</v>
      </c>
      <c r="AK64">
        <f>$F64*$AA64*(1-$AA64)*($E64-$AA64)*Y64*V64*(1-V64)*D64+P64</f>
        <v>1.1704381878930028</v>
      </c>
      <c r="AL64">
        <f>$F64*$AA64*(1-$AA64)*($E64-$AA64)*T64+W64</f>
        <v>1.4736062761424886</v>
      </c>
      <c r="AM64">
        <f>$F64*$AA64*(1-$AA64)*($E64-$AA64)*U64+X64</f>
        <v>-1.001297312187563</v>
      </c>
      <c r="AN64">
        <f>$F64*$AA64*(1-$AA64)*($E64-$AA64)*V64+Y64</f>
        <v>1.3242628856496195</v>
      </c>
      <c r="AP64">
        <f>1/(1+EXP(-(($C64*$AF$67)+($D64*$AG$67)+$AB$67)))</f>
        <v>0.2600829755712592</v>
      </c>
      <c r="AQ64">
        <f>1/(1+EXP(-(($C64*$AH$67)+($D64*$AI$67)+$AC$67)))</f>
        <v>0.86147547820154458</v>
      </c>
      <c r="AR64">
        <f>1/(1+EXP(-(($C64*$AJ$67)+($D64*$AK$67)+$AD$67)))</f>
        <v>0.12538152191049662</v>
      </c>
      <c r="AS64">
        <f t="shared" si="64"/>
        <v>0.3053313229297458</v>
      </c>
      <c r="AT64">
        <f>(E64-AS64)^2</f>
        <v>9.3227216762028706E-2</v>
      </c>
    </row>
    <row r="65" spans="1:47" x14ac:dyDescent="0.25">
      <c r="A65" s="21"/>
      <c r="B65" s="1">
        <v>11</v>
      </c>
      <c r="C65" s="1">
        <f t="shared" si="61"/>
        <v>0</v>
      </c>
      <c r="D65" s="1">
        <f t="shared" si="62"/>
        <v>3</v>
      </c>
      <c r="E65" s="1">
        <f t="shared" si="63"/>
        <v>1</v>
      </c>
      <c r="F65" s="1">
        <f t="shared" si="42"/>
        <v>0.90249999999999997</v>
      </c>
      <c r="G65">
        <f t="shared" si="44"/>
        <v>0.90886138044308162</v>
      </c>
      <c r="H65">
        <f t="shared" si="45"/>
        <v>0.7329492665041536</v>
      </c>
      <c r="I65">
        <f t="shared" si="46"/>
        <v>-0.7434581876780777</v>
      </c>
      <c r="J65">
        <f t="shared" si="47"/>
        <v>-0.5543733038688855</v>
      </c>
      <c r="K65">
        <f t="shared" si="48"/>
        <v>-1.0819312551728466</v>
      </c>
      <c r="L65">
        <f t="shared" si="49"/>
        <v>1.1055312552968859</v>
      </c>
      <c r="M65">
        <f t="shared" si="50"/>
        <v>0.89675860560686305</v>
      </c>
      <c r="N65">
        <f t="shared" si="51"/>
        <v>-1.1368303185741053</v>
      </c>
      <c r="O65">
        <f t="shared" si="52"/>
        <v>-0.95717160663701939</v>
      </c>
      <c r="P65">
        <f t="shared" si="53"/>
        <v>1.1704381878930028</v>
      </c>
      <c r="Q65">
        <f>(C65*K65)+(D65*L65)+G65</f>
        <v>4.2254551463337391</v>
      </c>
      <c r="R65">
        <f>SUMPRODUCT(C65:D65,M65:N65)+H65</f>
        <v>-2.6775416892181623</v>
      </c>
      <c r="S65">
        <f>SUMPRODUCT(O65:P65,C65:D65)+I65</f>
        <v>2.7678563760009309</v>
      </c>
      <c r="T65">
        <f t="shared" si="54"/>
        <v>0.98559194715086806</v>
      </c>
      <c r="U65">
        <f t="shared" si="55"/>
        <v>6.4311648533083604E-2</v>
      </c>
      <c r="V65">
        <f t="shared" si="56"/>
        <v>0.94091392452690947</v>
      </c>
      <c r="W65">
        <f t="shared" si="57"/>
        <v>1.4736062761424886</v>
      </c>
      <c r="X65">
        <f t="shared" si="58"/>
        <v>-1.001297312187563</v>
      </c>
      <c r="Y65">
        <f t="shared" si="59"/>
        <v>1.3242628856496195</v>
      </c>
      <c r="Z65">
        <f t="shared" si="60"/>
        <v>2.079623483191515</v>
      </c>
      <c r="AA65">
        <f t="shared" si="21"/>
        <v>0.88890685714951223</v>
      </c>
      <c r="AB65">
        <f>$F65*$AA65*(1-$AA65)*($E65-$AA65)*W65*T65*(1-T65)+G65</f>
        <v>0.90906856714405893</v>
      </c>
      <c r="AC65">
        <f>$F65*$AA65*(1-$AA65)*($E65-$AA65)*X65*U65*(1-U65)+H65</f>
        <v>0.73235269584622076</v>
      </c>
      <c r="AD65">
        <f>$F65*$AA65*(1-$AA65)*($E65-$AA65)*Y65*V65*(1-V65)+I65</f>
        <v>-0.7427292553333027</v>
      </c>
      <c r="AE65">
        <f>$F65*$AA65*(1-$AA65)*($E65-$AA65)+J65</f>
        <v>-0.54447232865124395</v>
      </c>
      <c r="AF65">
        <f>$F65*$AA65*(1-$AA65)*($E65-$AA65)*W65*T65*(1-T65)*C65 +K65</f>
        <v>-1.0819312551728466</v>
      </c>
      <c r="AG65">
        <f>$F65*$AA65*(1-$AA65)*($E65-$AA65)*W65*T65*(1-T65)*D65+L65</f>
        <v>1.1061528153998177</v>
      </c>
      <c r="AH65">
        <f>$F65*$AA65*(1-$AA65)*($E65-$AA65)*X65*U65*(1-U65)*C65+M65</f>
        <v>0.89675860560686305</v>
      </c>
      <c r="AI65">
        <f>$F65*$AA65*(1-$AA65)*($E65-$AA65)*X65*U65*(1-U65)*D65+N65</f>
        <v>-1.1386200305479039</v>
      </c>
      <c r="AJ65">
        <f>$F65*$AA65*(1-$AA65)*($E65-$AA65)*Y65*V65*(1-V65)*C65+O65</f>
        <v>-0.95717160663701939</v>
      </c>
      <c r="AK65">
        <f>$F65*$AA65*(1-$AA65)*($E65-$AA65)*Y65*V65*(1-V65)*D65+P65</f>
        <v>1.1726249849273278</v>
      </c>
      <c r="AL65">
        <f>$F65*$AA65*(1-$AA65)*($E65-$AA65)*T65+W65</f>
        <v>1.4833645975859364</v>
      </c>
      <c r="AM65">
        <f>$F65*$AA65*(1-$AA65)*($E65-$AA65)*U65+X65</f>
        <v>-1.0006605641492312</v>
      </c>
      <c r="AN65">
        <f>$F65*$AA65*(1-$AA65)*($E65-$AA65)*V65+Y65</f>
        <v>1.3335788510982942</v>
      </c>
      <c r="AP65">
        <f>1/(1+EXP(-(($C65*$AF$67)+($D65*$AG$67)+$AB$67)))</f>
        <v>0.98756034193705533</v>
      </c>
      <c r="AQ65">
        <f>1/(1+EXP(-(($C65*$AH$67)+($D65*$AI$67)+$AC$67)))</f>
        <v>5.6562392295420386E-2</v>
      </c>
      <c r="AR65">
        <f>1/(1+EXP(-(($C65*$AJ$67)+($D65*$AK$67)+$AD$67)))</f>
        <v>0.95015991406891154</v>
      </c>
      <c r="AS65">
        <f t="shared" si="64"/>
        <v>0.90231300192912756</v>
      </c>
      <c r="AT65">
        <f>(E65-AS65)^2</f>
        <v>9.5427495920986372E-3</v>
      </c>
    </row>
    <row r="66" spans="1:47" x14ac:dyDescent="0.25">
      <c r="A66" s="21"/>
      <c r="B66" s="1">
        <v>6</v>
      </c>
      <c r="C66" s="1">
        <f t="shared" si="61"/>
        <v>2</v>
      </c>
      <c r="D66" s="1">
        <f t="shared" si="62"/>
        <v>2</v>
      </c>
      <c r="E66" s="1">
        <f t="shared" si="63"/>
        <v>1</v>
      </c>
      <c r="F66" s="1">
        <f t="shared" si="42"/>
        <v>0.90249999999999997</v>
      </c>
      <c r="G66">
        <f t="shared" si="44"/>
        <v>0.90906856714405893</v>
      </c>
      <c r="H66">
        <f t="shared" si="45"/>
        <v>0.73235269584622076</v>
      </c>
      <c r="I66">
        <f t="shared" si="46"/>
        <v>-0.7427292553333027</v>
      </c>
      <c r="J66">
        <f t="shared" si="47"/>
        <v>-0.54447232865124395</v>
      </c>
      <c r="K66">
        <f t="shared" si="48"/>
        <v>-1.0819312551728466</v>
      </c>
      <c r="L66">
        <f t="shared" si="49"/>
        <v>1.1061528153998177</v>
      </c>
      <c r="M66">
        <f t="shared" si="50"/>
        <v>0.89675860560686305</v>
      </c>
      <c r="N66">
        <f t="shared" si="51"/>
        <v>-1.1386200305479039</v>
      </c>
      <c r="O66">
        <f t="shared" si="52"/>
        <v>-0.95717160663701939</v>
      </c>
      <c r="P66">
        <f t="shared" si="53"/>
        <v>1.1726249849273278</v>
      </c>
      <c r="Q66">
        <f>(C66*K66)+(D66*L66)+G66</f>
        <v>0.95751168759800109</v>
      </c>
      <c r="R66">
        <f>SUMPRODUCT(C66:D66,M66:N66)+H66</f>
        <v>0.24862984596413895</v>
      </c>
      <c r="S66">
        <f>SUMPRODUCT(O66:P66,C66:D66)+I66</f>
        <v>-0.31182249875268586</v>
      </c>
      <c r="T66">
        <f t="shared" si="54"/>
        <v>0.72262332702981258</v>
      </c>
      <c r="U66">
        <f t="shared" si="55"/>
        <v>0.56183923059921359</v>
      </c>
      <c r="V66">
        <f t="shared" si="56"/>
        <v>0.42266995004410618</v>
      </c>
      <c r="W66">
        <f t="shared" si="57"/>
        <v>1.4833645975859364</v>
      </c>
      <c r="X66">
        <f t="shared" si="58"/>
        <v>-1.0006605641492312</v>
      </c>
      <c r="Y66">
        <f t="shared" si="59"/>
        <v>1.3335788510982942</v>
      </c>
      <c r="Z66">
        <f t="shared" si="60"/>
        <v>0.52889487697555804</v>
      </c>
      <c r="AA66">
        <f t="shared" si="21"/>
        <v>0.62922532270513321</v>
      </c>
      <c r="AB66">
        <f>$F66*$AA66*(1-$AA66)*($E66-$AA66)*W66*T66*(1-T66)+G66</f>
        <v>0.93228007507862742</v>
      </c>
      <c r="AC66">
        <f>$F66*$AA66*(1-$AA66)*($E66-$AA66)*X66*U66*(1-U66)+H66</f>
        <v>0.71312151863722806</v>
      </c>
      <c r="AD66">
        <f>$F66*$AA66*(1-$AA66)*($E66-$AA66)*Y66*V66*(1-V66)+I66</f>
        <v>-0.7173243389991707</v>
      </c>
      <c r="AE66">
        <f>$F66*$AA66*(1-$AA66)*($E66-$AA66)+J66</f>
        <v>-0.4664042422852569</v>
      </c>
      <c r="AF66">
        <f>$F66*$AA66*(1-$AA66)*($E66-$AA66)*W66*T66*(1-T66)*C66 +K66</f>
        <v>-1.0355082393037096</v>
      </c>
      <c r="AG66">
        <f>$F66*$AA66*(1-$AA66)*($E66-$AA66)*W66*T66*(1-T66)*D66+L66</f>
        <v>1.1525758312689547</v>
      </c>
      <c r="AH66">
        <f>$F66*$AA66*(1-$AA66)*($E66-$AA66)*X66*U66*(1-U66)*C66+M66</f>
        <v>0.85829625118887776</v>
      </c>
      <c r="AI66">
        <f>$F66*$AA66*(1-$AA66)*($E66-$AA66)*X66*U66*(1-U66)*D66+N66</f>
        <v>-1.1770823849658894</v>
      </c>
      <c r="AJ66">
        <f>$F66*$AA66*(1-$AA66)*($E66-$AA66)*Y66*V66*(1-V66)*C66+O66</f>
        <v>-0.90636177396875539</v>
      </c>
      <c r="AK66">
        <f>$F66*$AA66*(1-$AA66)*($E66-$AA66)*Y66*V66*(1-V66)*D66+P66</f>
        <v>1.2234348175955918</v>
      </c>
      <c r="AL66">
        <f>$F66*$AA66*(1-$AA66)*($E66-$AA66)*T66+W66</f>
        <v>1.5397784178905767</v>
      </c>
      <c r="AM66">
        <f>$F66*$AA66*(1-$AA66)*($E66-$AA66)*U66+X66</f>
        <v>-0.9567988505710121</v>
      </c>
      <c r="AN66">
        <f>$F66*$AA66*(1-$AA66)*($E66-$AA66)*V66+Y66</f>
        <v>1.3665758852626448</v>
      </c>
      <c r="AP66">
        <f>1/(1+EXP(-(($C66*$AF$67)+($D66*$AG$67)+$AB$67)))</f>
        <v>0.74802705335841657</v>
      </c>
      <c r="AQ66">
        <f>1/(1+EXP(-(($C66*$AH$67)+($D66*$AI$67)+$AC$67)))</f>
        <v>0.52379397629936963</v>
      </c>
      <c r="AR66">
        <f>1/(1+EXP(-(($C66*$AJ$67)+($D66*$AK$67)+$AD$67)))</f>
        <v>0.47277063935760288</v>
      </c>
      <c r="AS66">
        <f t="shared" si="64"/>
        <v>0.67619163152550843</v>
      </c>
      <c r="AT66">
        <f>(E66-AS66)^2</f>
        <v>0.1048518594941121</v>
      </c>
      <c r="AU66" t="s">
        <v>55</v>
      </c>
    </row>
    <row r="67" spans="1:47" ht="15.75" thickBot="1" x14ac:dyDescent="0.3">
      <c r="A67" s="22"/>
      <c r="B67" s="5">
        <v>12</v>
      </c>
      <c r="C67" s="5">
        <f t="shared" si="61"/>
        <v>2</v>
      </c>
      <c r="D67" s="5">
        <f t="shared" si="62"/>
        <v>0</v>
      </c>
      <c r="E67" s="5">
        <f t="shared" si="63"/>
        <v>0</v>
      </c>
      <c r="F67" s="5">
        <f t="shared" si="42"/>
        <v>0.90249999999999997</v>
      </c>
      <c r="G67" s="6">
        <f t="shared" si="44"/>
        <v>0.93228007507862742</v>
      </c>
      <c r="H67" s="6">
        <f t="shared" si="45"/>
        <v>0.71312151863722806</v>
      </c>
      <c r="I67" s="6">
        <f t="shared" si="46"/>
        <v>-0.7173243389991707</v>
      </c>
      <c r="J67" s="6">
        <f t="shared" si="47"/>
        <v>-0.4664042422852569</v>
      </c>
      <c r="K67" s="6">
        <f t="shared" si="48"/>
        <v>-1.0355082393037096</v>
      </c>
      <c r="L67" s="6">
        <f t="shared" si="49"/>
        <v>1.1525758312689547</v>
      </c>
      <c r="M67" s="6">
        <f t="shared" si="50"/>
        <v>0.85829625118887776</v>
      </c>
      <c r="N67" s="6">
        <f t="shared" si="51"/>
        <v>-1.1770823849658894</v>
      </c>
      <c r="O67" s="6">
        <f t="shared" si="52"/>
        <v>-0.90636177396875539</v>
      </c>
      <c r="P67" s="6">
        <f t="shared" si="53"/>
        <v>1.2234348175955918</v>
      </c>
      <c r="Q67" s="6">
        <f>(C67*K67)+(D67*L67)+G67</f>
        <v>-1.1387364035287919</v>
      </c>
      <c r="R67" s="6">
        <f>SUMPRODUCT(C67:D67,M67:N67)+H67</f>
        <v>2.4297140210149837</v>
      </c>
      <c r="S67" s="6">
        <f>SUMPRODUCT(O67:P67,C67:D67)+I67</f>
        <v>-2.5300478869366816</v>
      </c>
      <c r="T67" s="6">
        <f t="shared" si="54"/>
        <v>0.24255243436225238</v>
      </c>
      <c r="U67" s="6">
        <f t="shared" si="55"/>
        <v>0.91906526298558666</v>
      </c>
      <c r="V67" s="6">
        <f t="shared" si="56"/>
        <v>7.3778374175837658E-2</v>
      </c>
      <c r="W67" s="6">
        <f t="shared" si="57"/>
        <v>1.5397784178905767</v>
      </c>
      <c r="X67" s="6">
        <f t="shared" si="58"/>
        <v>-0.9567988505710121</v>
      </c>
      <c r="Y67" s="6">
        <f t="shared" si="59"/>
        <v>1.3665758852626448</v>
      </c>
      <c r="Z67" s="6">
        <f t="shared" si="60"/>
        <v>-0.87146407886921029</v>
      </c>
      <c r="AA67" s="6">
        <f t="shared" si="21"/>
        <v>0.29494974899169374</v>
      </c>
      <c r="AB67" s="6">
        <f>$F67*$AA67*(1-$AA67)*($E67-$AA67)*W67*T67*(1-T67)+G67</f>
        <v>0.9166205068288632</v>
      </c>
      <c r="AC67" s="6">
        <f>$F67*$AA67*(1-$AA67)*($E67-$AA67)*X67*U67*(1-U67)+H67</f>
        <v>0.71706123812362532</v>
      </c>
      <c r="AD67" s="6">
        <f>$F67*$AA67*(1-$AA67)*($E67-$AA67)*Y67*V67*(1-V67)+I67</f>
        <v>-0.72249375037606389</v>
      </c>
      <c r="AE67" s="6">
        <f>$F67*$AA67*(1-$AA67)*($E67-$AA67)+J67</f>
        <v>-0.52176006935630315</v>
      </c>
      <c r="AF67" s="6">
        <f>$F67*$AA67*(1-$AA67)*($E67-$AA67)*W67*T67*(1-T67)*C67 +K67</f>
        <v>-1.0668273758032381</v>
      </c>
      <c r="AG67" s="6">
        <f>$F67*$AA67*(1-$AA67)*($E67-$AA67)*W67*T67*(1-T67)*D67+L67</f>
        <v>1.1525758312689547</v>
      </c>
      <c r="AH67" s="6">
        <f>$F67*$AA67*(1-$AA67)*($E67-$AA67)*X67*U67*(1-U67)*C67+M67</f>
        <v>0.86617569016167228</v>
      </c>
      <c r="AI67" s="6">
        <f>$F67*$AA67*(1-$AA67)*($E67-$AA67)*X67*U67*(1-U67)*D67+N67</f>
        <v>-1.1770823849658894</v>
      </c>
      <c r="AJ67" s="6">
        <f>$F67*$AA67*(1-$AA67)*($E67-$AA67)*Y67*V67*(1-V67)*C67+O67</f>
        <v>-0.91670059672254167</v>
      </c>
      <c r="AK67" s="6">
        <f>$F67*$AA67*(1-$AA67)*($E67-$AA67)*Y67*V67*(1-V67)*D67+P67</f>
        <v>1.2234348175955918</v>
      </c>
      <c r="AL67" s="6">
        <f>$F67*$AA67*(1-$AA67)*($E67-$AA67)*T67+W67</f>
        <v>1.5263517272783584</v>
      </c>
      <c r="AM67" s="6">
        <f>$F67*$AA67*(1-$AA67)*($E67-$AA67)*U67+X67</f>
        <v>-1.0076744683358478</v>
      </c>
      <c r="AN67" s="6">
        <f>$F67*$AA67*(1-$AA67)*($E67-$AA67)*V67+Y67</f>
        <v>1.3624918223401843</v>
      </c>
      <c r="AP67">
        <f>1/(1+EXP(-(($C67*$AF$67)+($D67*$AG$67)+$AB$67)))</f>
        <v>0.22845878948243795</v>
      </c>
      <c r="AQ67">
        <f>1/(1+EXP(-(($C67*$AH$67)+($D67*$AI$67)+$AC$67)))</f>
        <v>0.92051848612665943</v>
      </c>
      <c r="AR67">
        <f>1/(1+EXP(-(($C67*$AJ$67)+($D67*$AK$67)+$AD$67)))</f>
        <v>7.2031454619161994E-2</v>
      </c>
      <c r="AS67">
        <f t="shared" si="64"/>
        <v>0.26845168582894874</v>
      </c>
      <c r="AT67">
        <f>(E67-AS67)^2</f>
        <v>7.2066307624404594E-2</v>
      </c>
      <c r="AU67">
        <f>SUM(AT46:AT67)/2</f>
        <v>1.3877999861953931</v>
      </c>
    </row>
  </sheetData>
  <mergeCells count="3">
    <mergeCell ref="A2:A23"/>
    <mergeCell ref="A24:A45"/>
    <mergeCell ref="A46:A6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Exemplo1_Adalaine</vt:lpstr>
      <vt:lpstr>Atividade2.1</vt:lpstr>
      <vt:lpstr>Atividade2.1_sem_div</vt:lpstr>
      <vt:lpstr>Atividade1.1</vt:lpstr>
      <vt:lpstr>Exemplo1_MLP</vt:lpstr>
      <vt:lpstr>Atividade2.2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Hesau Hugo Cavalcanti</dc:creator>
  <cp:lastModifiedBy>Hesau Hugo Cavalcanti</cp:lastModifiedBy>
  <dcterms:created xsi:type="dcterms:W3CDTF">2024-03-09T13:02:29Z</dcterms:created>
  <dcterms:modified xsi:type="dcterms:W3CDTF">2024-03-19T20:00:55Z</dcterms:modified>
</cp:coreProperties>
</file>