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eu Drive\Doutorado\Metaheuristicas\RNA_RBF\"/>
    </mc:Choice>
  </mc:AlternateContent>
  <xr:revisionPtr revIDLastSave="0" documentId="13_ncr:1_{425D02EF-B196-4E1C-8C38-19FF932583D2}" xr6:coauthVersionLast="47" xr6:coauthVersionMax="47" xr10:uidLastSave="{00000000-0000-0000-0000-000000000000}"/>
  <bookViews>
    <workbookView xWindow="-120" yWindow="-120" windowWidth="20730" windowHeight="11040" activeTab="1" xr2:uid="{CAFA0B5B-D976-4670-B4A2-C52AF89E0C4C}"/>
  </bookViews>
  <sheets>
    <sheet name="exemplo" sheetId="1" r:id="rId1"/>
    <sheet name="atividade4_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7" i="2" l="1"/>
  <c r="M7" i="2"/>
  <c r="N7" i="2"/>
  <c r="O7" i="2"/>
  <c r="P7" i="2"/>
  <c r="Q7" i="2"/>
  <c r="L8" i="2"/>
  <c r="M8" i="2"/>
  <c r="N8" i="2"/>
  <c r="O8" i="2"/>
  <c r="P8" i="2"/>
  <c r="Q8" i="2"/>
  <c r="L9" i="2"/>
  <c r="M9" i="2"/>
  <c r="N9" i="2"/>
  <c r="O9" i="2"/>
  <c r="P9" i="2"/>
  <c r="Q9" i="2"/>
  <c r="L10" i="2"/>
  <c r="M10" i="2"/>
  <c r="R10" i="2" s="1"/>
  <c r="N10" i="2"/>
  <c r="O10" i="2"/>
  <c r="P10" i="2"/>
  <c r="Q10" i="2"/>
  <c r="L11" i="2"/>
  <c r="M11" i="2"/>
  <c r="N11" i="2"/>
  <c r="O11" i="2"/>
  <c r="P11" i="2"/>
  <c r="Q11" i="2"/>
  <c r="L12" i="2"/>
  <c r="M12" i="2"/>
  <c r="N12" i="2"/>
  <c r="O12" i="2"/>
  <c r="P12" i="2"/>
  <c r="Q12" i="2"/>
  <c r="L13" i="2"/>
  <c r="M13" i="2"/>
  <c r="N13" i="2"/>
  <c r="O13" i="2"/>
  <c r="P13" i="2"/>
  <c r="Q13" i="2"/>
  <c r="L14" i="2"/>
  <c r="M14" i="2"/>
  <c r="R14" i="2" s="1"/>
  <c r="N14" i="2"/>
  <c r="O14" i="2"/>
  <c r="P14" i="2"/>
  <c r="Q14" i="2"/>
  <c r="L15" i="2"/>
  <c r="M15" i="2"/>
  <c r="N15" i="2"/>
  <c r="O15" i="2"/>
  <c r="P15" i="2"/>
  <c r="Q15" i="2"/>
  <c r="L16" i="2"/>
  <c r="M16" i="2"/>
  <c r="N16" i="2"/>
  <c r="O16" i="2"/>
  <c r="P16" i="2"/>
  <c r="Q16" i="2"/>
  <c r="L17" i="2"/>
  <c r="M17" i="2"/>
  <c r="N17" i="2"/>
  <c r="O17" i="2"/>
  <c r="P17" i="2"/>
  <c r="Q17" i="2"/>
  <c r="L18" i="2"/>
  <c r="M18" i="2"/>
  <c r="R18" i="2" s="1"/>
  <c r="N18" i="2"/>
  <c r="O18" i="2"/>
  <c r="P18" i="2"/>
  <c r="Q18" i="2"/>
  <c r="L19" i="2"/>
  <c r="M19" i="2"/>
  <c r="N19" i="2"/>
  <c r="O19" i="2"/>
  <c r="P19" i="2"/>
  <c r="Q19" i="2"/>
  <c r="L20" i="2"/>
  <c r="M20" i="2"/>
  <c r="N20" i="2"/>
  <c r="O20" i="2"/>
  <c r="P20" i="2"/>
  <c r="Q20" i="2"/>
  <c r="L21" i="2"/>
  <c r="M21" i="2"/>
  <c r="N21" i="2"/>
  <c r="O21" i="2"/>
  <c r="P21" i="2"/>
  <c r="Q21" i="2"/>
  <c r="L22" i="2"/>
  <c r="M22" i="2"/>
  <c r="N22" i="2"/>
  <c r="O22" i="2"/>
  <c r="P22" i="2"/>
  <c r="Q22" i="2"/>
  <c r="L23" i="2"/>
  <c r="M23" i="2"/>
  <c r="N23" i="2"/>
  <c r="O23" i="2"/>
  <c r="P23" i="2"/>
  <c r="Q23" i="2"/>
  <c r="P3" i="2"/>
  <c r="Q3" i="2"/>
  <c r="P4" i="2"/>
  <c r="Q4" i="2"/>
  <c r="P5" i="2"/>
  <c r="Q5" i="2"/>
  <c r="P6" i="2"/>
  <c r="Q6" i="2"/>
  <c r="Q2" i="2"/>
  <c r="P2" i="2"/>
  <c r="S22" i="2" l="1"/>
  <c r="S14" i="2"/>
  <c r="V14" i="2" s="1"/>
  <c r="T21" i="2"/>
  <c r="W21" i="2" s="1"/>
  <c r="R19" i="2"/>
  <c r="U19" i="2" s="1"/>
  <c r="T17" i="2"/>
  <c r="T13" i="2"/>
  <c r="W13" i="2" s="1"/>
  <c r="R11" i="2"/>
  <c r="U11" i="2" s="1"/>
  <c r="T9" i="2"/>
  <c r="W9" i="2" s="1"/>
  <c r="R20" i="2"/>
  <c r="R12" i="2"/>
  <c r="U12" i="2" s="1"/>
  <c r="T10" i="2"/>
  <c r="W10" i="2" s="1"/>
  <c r="S9" i="2"/>
  <c r="R8" i="2"/>
  <c r="U8" i="2" s="1"/>
  <c r="R16" i="2"/>
  <c r="U16" i="2" s="1"/>
  <c r="S13" i="2"/>
  <c r="V13" i="2" s="1"/>
  <c r="S21" i="2"/>
  <c r="V21" i="2" s="1"/>
  <c r="S17" i="2"/>
  <c r="V17" i="2" s="1"/>
  <c r="T23" i="2"/>
  <c r="W23" i="2" s="1"/>
  <c r="T15" i="2"/>
  <c r="W15" i="2" s="1"/>
  <c r="T7" i="2"/>
  <c r="W7" i="2" s="1"/>
  <c r="U18" i="2"/>
  <c r="U14" i="2"/>
  <c r="U10" i="2"/>
  <c r="T5" i="2"/>
  <c r="W5" i="2" s="1"/>
  <c r="S23" i="2"/>
  <c r="V23" i="2" s="1"/>
  <c r="R22" i="2"/>
  <c r="U22" i="2" s="1"/>
  <c r="S15" i="2"/>
  <c r="S7" i="2"/>
  <c r="V7" i="2" s="1"/>
  <c r="S16" i="2"/>
  <c r="V16" i="2" s="1"/>
  <c r="T2" i="2"/>
  <c r="T20" i="2"/>
  <c r="W20" i="2" s="1"/>
  <c r="T3" i="2"/>
  <c r="W3" i="2" s="1"/>
  <c r="R23" i="2"/>
  <c r="U23" i="2" s="1"/>
  <c r="S20" i="2"/>
  <c r="V20" i="2" s="1"/>
  <c r="T11" i="2"/>
  <c r="W11" i="2" s="1"/>
  <c r="S10" i="2"/>
  <c r="V10" i="2" s="1"/>
  <c r="T6" i="2"/>
  <c r="W6" i="2" s="1"/>
  <c r="T12" i="2"/>
  <c r="W12" i="2" s="1"/>
  <c r="T8" i="2"/>
  <c r="W8" i="2" s="1"/>
  <c r="U20" i="2"/>
  <c r="R15" i="2"/>
  <c r="U15" i="2" s="1"/>
  <c r="T4" i="2"/>
  <c r="W4" i="2" s="1"/>
  <c r="R21" i="2"/>
  <c r="U21" i="2" s="1"/>
  <c r="T19" i="2"/>
  <c r="W19" i="2" s="1"/>
  <c r="R7" i="2"/>
  <c r="U7" i="2" s="1"/>
  <c r="R9" i="2"/>
  <c r="U9" i="2" s="1"/>
  <c r="T22" i="2"/>
  <c r="W22" i="2" s="1"/>
  <c r="T14" i="2"/>
  <c r="W14" i="2" s="1"/>
  <c r="S12" i="2"/>
  <c r="V12" i="2" s="1"/>
  <c r="V22" i="2"/>
  <c r="W17" i="2"/>
  <c r="S19" i="2"/>
  <c r="V19" i="2" s="1"/>
  <c r="T16" i="2"/>
  <c r="W16" i="2" s="1"/>
  <c r="V15" i="2"/>
  <c r="R13" i="2"/>
  <c r="U13" i="2" s="1"/>
  <c r="R17" i="2"/>
  <c r="U17" i="2" s="1"/>
  <c r="T18" i="2"/>
  <c r="W18" i="2" s="1"/>
  <c r="S8" i="2"/>
  <c r="V8" i="2" s="1"/>
  <c r="S11" i="2"/>
  <c r="V11" i="2" s="1"/>
  <c r="S18" i="2"/>
  <c r="V18" i="2" s="1"/>
  <c r="V9" i="2"/>
  <c r="O6" i="2" l="1"/>
  <c r="N6" i="2"/>
  <c r="S6" i="2" s="1"/>
  <c r="M6" i="2"/>
  <c r="L6" i="2"/>
  <c r="R6" i="2" s="1"/>
  <c r="U6" i="2" s="1"/>
  <c r="O5" i="2"/>
  <c r="N5" i="2"/>
  <c r="M5" i="2"/>
  <c r="L5" i="2"/>
  <c r="O4" i="2"/>
  <c r="N4" i="2"/>
  <c r="M4" i="2"/>
  <c r="L4" i="2"/>
  <c r="R4" i="2" s="1"/>
  <c r="U4" i="2" s="1"/>
  <c r="O3" i="2"/>
  <c r="N3" i="2"/>
  <c r="M3" i="2"/>
  <c r="L3" i="2"/>
  <c r="O2" i="2"/>
  <c r="N2" i="2"/>
  <c r="S2" i="2" s="1"/>
  <c r="M2" i="2"/>
  <c r="L2" i="2"/>
  <c r="W2" i="2"/>
  <c r="AU7" i="1"/>
  <c r="AU3" i="1"/>
  <c r="AU4" i="1"/>
  <c r="AU5" i="1"/>
  <c r="AU6" i="1"/>
  <c r="AU2" i="1"/>
  <c r="AS3" i="1"/>
  <c r="AS4" i="1"/>
  <c r="AS5" i="1"/>
  <c r="AS6" i="1"/>
  <c r="AS2" i="1"/>
  <c r="AP3" i="1" a="1"/>
  <c r="AP3" i="1" s="1"/>
  <c r="AP4" i="1" a="1"/>
  <c r="AP4" i="1" s="1"/>
  <c r="AP5" i="1" a="1"/>
  <c r="AP5" i="1" s="1"/>
  <c r="AP6" i="1" a="1"/>
  <c r="AP6" i="1" s="1"/>
  <c r="AP2" i="1" a="1"/>
  <c r="AP2" i="1" s="1"/>
  <c r="AN2" i="1" a="1"/>
  <c r="AN2" i="1" s="1"/>
  <c r="AH2" i="1" a="1"/>
  <c r="AH2" i="1" s="1"/>
  <c r="AD2" i="1" a="1"/>
  <c r="AD2" i="1" s="1"/>
  <c r="Y2" i="1" a="1"/>
  <c r="Y2" i="1" s="1"/>
  <c r="S2" i="1" a="1"/>
  <c r="S2" i="1" s="1"/>
  <c r="I3" i="1"/>
  <c r="J3" i="1"/>
  <c r="M3" i="1" s="1"/>
  <c r="O3" i="1" s="1"/>
  <c r="K3" i="1"/>
  <c r="L3" i="1"/>
  <c r="N3" i="1" s="1"/>
  <c r="P3" i="1" s="1"/>
  <c r="I4" i="1"/>
  <c r="J4" i="1"/>
  <c r="K4" i="1"/>
  <c r="L4" i="1"/>
  <c r="M4" i="1"/>
  <c r="O4" i="1" s="1"/>
  <c r="N4" i="1"/>
  <c r="P4" i="1" s="1"/>
  <c r="I5" i="1"/>
  <c r="J5" i="1"/>
  <c r="K5" i="1"/>
  <c r="L5" i="1"/>
  <c r="M5" i="1"/>
  <c r="O5" i="1" s="1"/>
  <c r="N5" i="1"/>
  <c r="P5" i="1" s="1"/>
  <c r="I6" i="1"/>
  <c r="J6" i="1"/>
  <c r="K6" i="1"/>
  <c r="L6" i="1"/>
  <c r="M6" i="1"/>
  <c r="O6" i="1" s="1"/>
  <c r="N6" i="1"/>
  <c r="P6" i="1" s="1"/>
  <c r="P2" i="1"/>
  <c r="D3" i="1"/>
  <c r="D4" i="1"/>
  <c r="D5" i="1"/>
  <c r="D6" i="1"/>
  <c r="O2" i="1"/>
  <c r="D2" i="1"/>
  <c r="N2" i="1"/>
  <c r="M2" i="1"/>
  <c r="L2" i="1"/>
  <c r="K2" i="1"/>
  <c r="J2" i="1"/>
  <c r="I2" i="1"/>
  <c r="R5" i="2" l="1"/>
  <c r="U5" i="2" s="1"/>
  <c r="R2" i="2"/>
  <c r="U2" i="2" s="1"/>
  <c r="S3" i="2"/>
  <c r="V3" i="2" s="1"/>
  <c r="S5" i="2"/>
  <c r="V5" i="2" s="1"/>
  <c r="S4" i="2"/>
  <c r="V4" i="2" s="1"/>
  <c r="R3" i="2"/>
  <c r="U3" i="2" s="1"/>
  <c r="V2" i="2"/>
  <c r="V6" i="2"/>
  <c r="Z2" i="2" l="1" a="1"/>
  <c r="Z2" i="2" s="1"/>
  <c r="AX2" i="2" l="1" a="1"/>
  <c r="AX2" i="2" s="1"/>
  <c r="BD2" i="2" s="1" a="1"/>
  <c r="BD2" i="2" s="1"/>
  <c r="BI2" i="2" s="1" a="1"/>
  <c r="BI2" i="2" s="1"/>
  <c r="CH2" i="2" s="1" a="1"/>
  <c r="CH2" i="2" s="1"/>
  <c r="CJ14" i="2" l="1" a="1"/>
  <c r="CJ14" i="2" s="1"/>
  <c r="CO14" i="2" s="1"/>
  <c r="CQ14" i="2" s="1"/>
  <c r="CJ22" i="2" a="1"/>
  <c r="CJ22" i="2" s="1"/>
  <c r="CO22" i="2" s="1"/>
  <c r="CQ22" i="2" s="1"/>
  <c r="CJ7" i="2" a="1"/>
  <c r="CJ7" i="2" s="1"/>
  <c r="CO7" i="2" s="1"/>
  <c r="CQ7" i="2" s="1"/>
  <c r="CJ15" i="2" a="1"/>
  <c r="CJ15" i="2" s="1"/>
  <c r="CO15" i="2" s="1"/>
  <c r="CQ15" i="2" s="1"/>
  <c r="CJ23" i="2" a="1"/>
  <c r="CJ23" i="2" s="1"/>
  <c r="CO23" i="2" s="1"/>
  <c r="CQ23" i="2" s="1"/>
  <c r="CJ8" i="2" a="1"/>
  <c r="CJ8" i="2" s="1"/>
  <c r="CO8" i="2" s="1"/>
  <c r="CQ8" i="2" s="1"/>
  <c r="CJ16" i="2" a="1"/>
  <c r="CJ16" i="2" s="1"/>
  <c r="CO16" i="2" s="1"/>
  <c r="CQ16" i="2" s="1"/>
  <c r="CJ9" i="2" a="1"/>
  <c r="CJ9" i="2" s="1"/>
  <c r="CO9" i="2" s="1"/>
  <c r="CQ9" i="2" s="1"/>
  <c r="CJ17" i="2" a="1"/>
  <c r="CJ17" i="2" s="1"/>
  <c r="CO17" i="2" s="1"/>
  <c r="CQ17" i="2" s="1"/>
  <c r="CJ10" i="2" a="1"/>
  <c r="CJ10" i="2" s="1"/>
  <c r="CO10" i="2" s="1"/>
  <c r="CQ10" i="2" s="1"/>
  <c r="CJ18" i="2" a="1"/>
  <c r="CJ18" i="2" s="1"/>
  <c r="CO18" i="2" s="1"/>
  <c r="CQ18" i="2" s="1"/>
  <c r="CJ11" i="2" a="1"/>
  <c r="CJ11" i="2" s="1"/>
  <c r="CO11" i="2" s="1"/>
  <c r="CQ11" i="2" s="1"/>
  <c r="CJ19" i="2" a="1"/>
  <c r="CJ19" i="2" s="1"/>
  <c r="CO19" i="2" s="1"/>
  <c r="CQ19" i="2" s="1"/>
  <c r="CJ21" i="2" a="1"/>
  <c r="CJ21" i="2" s="1"/>
  <c r="CO21" i="2" s="1"/>
  <c r="CQ21" i="2" s="1"/>
  <c r="CJ12" i="2" a="1"/>
  <c r="CJ12" i="2" s="1"/>
  <c r="CO12" i="2" s="1"/>
  <c r="CQ12" i="2" s="1"/>
  <c r="CJ20" i="2" a="1"/>
  <c r="CJ20" i="2" s="1"/>
  <c r="CO20" i="2" s="1"/>
  <c r="CQ20" i="2" s="1"/>
  <c r="CJ13" i="2" a="1"/>
  <c r="CJ13" i="2" s="1"/>
  <c r="CO13" i="2" s="1"/>
  <c r="CQ13" i="2" s="1"/>
  <c r="CJ2" i="2" a="1"/>
  <c r="CJ2" i="2" s="1"/>
  <c r="CO2" i="2" s="1"/>
  <c r="CQ2" i="2" s="1"/>
  <c r="CJ3" i="2" a="1"/>
  <c r="CJ3" i="2" s="1"/>
  <c r="CO3" i="2" s="1"/>
  <c r="CQ3" i="2" s="1"/>
  <c r="CJ6" i="2" a="1"/>
  <c r="CJ6" i="2" s="1"/>
  <c r="CO6" i="2" s="1"/>
  <c r="CQ6" i="2" s="1"/>
  <c r="CJ5" i="2" a="1"/>
  <c r="CJ5" i="2" s="1"/>
  <c r="CO5" i="2" s="1"/>
  <c r="CQ5" i="2" s="1"/>
  <c r="CJ4" i="2" a="1"/>
  <c r="CJ4" i="2" s="1"/>
  <c r="CO4" i="2" s="1"/>
  <c r="CQ4" i="2" s="1"/>
  <c r="CQ24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<sst xmlns="http://schemas.openxmlformats.org/spreadsheetml/2006/main" count="64" uniqueCount="36">
  <si>
    <t>x1</t>
  </si>
  <si>
    <t>x2</t>
  </si>
  <si>
    <t>d</t>
  </si>
  <si>
    <t>u_11</t>
  </si>
  <si>
    <t>u_12</t>
  </si>
  <si>
    <t>u_21</t>
  </si>
  <si>
    <t>u_22</t>
  </si>
  <si>
    <t>||x-u_1||^2</t>
  </si>
  <si>
    <t>||x-u_2||^2</t>
  </si>
  <si>
    <t>x-u_11</t>
  </si>
  <si>
    <t>x-u_12</t>
  </si>
  <si>
    <t>x-u_21</t>
  </si>
  <si>
    <t>x-u_22</t>
  </si>
  <si>
    <t>sigma</t>
  </si>
  <si>
    <t>phi_1</t>
  </si>
  <si>
    <t>phi_2</t>
  </si>
  <si>
    <t>theta</t>
  </si>
  <si>
    <t>G^t</t>
  </si>
  <si>
    <t>G^t.G</t>
  </si>
  <si>
    <t>(G^t.G)^-1</t>
  </si>
  <si>
    <t>((G^t.G)^-1)*G^t</t>
  </si>
  <si>
    <t>w</t>
  </si>
  <si>
    <t>w_1</t>
  </si>
  <si>
    <t>w_2</t>
  </si>
  <si>
    <t>y</t>
  </si>
  <si>
    <t>(d-y)^2/2</t>
  </si>
  <si>
    <t>n</t>
  </si>
  <si>
    <t>u_31</t>
  </si>
  <si>
    <t>u_32</t>
  </si>
  <si>
    <t>x-u_31</t>
  </si>
  <si>
    <t>x-u_32</t>
  </si>
  <si>
    <t>||x-u_3||^2</t>
  </si>
  <si>
    <t>phi_3</t>
  </si>
  <si>
    <t>w_3</t>
  </si>
  <si>
    <t>erro</t>
  </si>
  <si>
    <t>semente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</si>
</sst>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0.00000"/>
    <numFmt numFmtId="169" formatCode="0.000000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167" fontId="0" fillId="0" borderId="0" xfId="0" applyNumberFormat="1"/>
    <xf numFmtId="169" fontId="0" fillId="0" borderId="0" xfId="0" applyNumberFormat="1"/>
    <xf numFmtId="0" fontId="0" fillId="2" borderId="0" xfId="0" applyFill="1" applyAlignment="1">
      <alignment horizontal="center"/>
    </xf>
    <xf numFmtId="169" fontId="0" fillId="3" borderId="0" xfId="0" applyNumberFormat="1" applyFill="1"/>
    <xf numFmtId="0" fontId="0" fillId="4" borderId="1" xfId="0" applyFill="1" applyBorder="1"/>
    <xf numFmtId="0" fontId="0" fillId="4" borderId="0" xfId="0" applyFill="1"/>
    <xf numFmtId="0" fontId="0" fillId="4" borderId="2" xfId="0" applyFill="1" applyBorder="1"/>
    <xf numFmtId="0" fontId="0" fillId="4" borderId="0" xfId="0" applyFill="1" applyAlignment="1">
      <alignment horizontal="center"/>
    </xf>
    <xf numFmtId="0" fontId="0" fillId="3" borderId="0" xfId="0" applyFill="1"/>
    <xf numFmtId="0" fontId="0" fillId="0" borderId="0" xfId="0" applyAlignment="1">
      <alignment horizontal="centerContinuous"/>
    </xf>
    <xf numFmtId="0" fontId="0" fillId="0" borderId="0" xfId="0" applyAlignment="1">
      <alignment horizontal="centerContinuous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4C088-5B9B-4CDC-A249-17D3D954B7F9}">
  <dimension ref="A1:AU7"/>
  <sheetViews>
    <sheetView workbookViewId="0">
      <pane xSplit="4" ySplit="1" topLeftCell="AH2" activePane="bottomRight" state="frozen"/>
      <selection pane="topRight" activeCell="E1" sqref="E1"/>
      <selection pane="bottomLeft" activeCell="A2" sqref="A2"/>
      <selection pane="bottomRight" activeCell="AS2" sqref="AS2"/>
    </sheetView>
  </sheetViews>
  <sheetFormatPr defaultColWidth="5.28515625" defaultRowHeight="15" x14ac:dyDescent="0.25"/>
  <cols>
    <col min="1" max="3" width="6.85546875" customWidth="1"/>
    <col min="4" max="4" width="12" bestFit="1" customWidth="1"/>
    <col min="9" max="12" width="6.5703125" bestFit="1" customWidth="1"/>
    <col min="13" max="14" width="11.7109375" bestFit="1" customWidth="1"/>
    <col min="15" max="16" width="7.5703125" bestFit="1" customWidth="1"/>
    <col min="25" max="27" width="7.5703125" bestFit="1" customWidth="1"/>
    <col min="30" max="32" width="9.28515625" bestFit="1" customWidth="1"/>
    <col min="34" max="38" width="9.28515625" bestFit="1" customWidth="1"/>
    <col min="40" max="40" width="9.28515625" bestFit="1" customWidth="1"/>
    <col min="42" max="42" width="8.5703125" bestFit="1" customWidth="1"/>
    <col min="43" max="43" width="9.28515625" bestFit="1" customWidth="1"/>
    <col min="44" max="44" width="8.5703125" bestFit="1" customWidth="1"/>
    <col min="45" max="45" width="9.28515625" bestFit="1" customWidth="1"/>
    <col min="47" max="47" width="8.5703125" bestFit="1" customWidth="1"/>
  </cols>
  <sheetData>
    <row r="1" spans="1:47" x14ac:dyDescent="0.25">
      <c r="A1" s="4" t="s">
        <v>0</v>
      </c>
      <c r="B1" s="4" t="s">
        <v>1</v>
      </c>
      <c r="C1" s="4" t="s">
        <v>2</v>
      </c>
      <c r="D1" s="4" t="s">
        <v>13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7</v>
      </c>
      <c r="N1" s="1" t="s">
        <v>8</v>
      </c>
      <c r="O1" s="1" t="s">
        <v>14</v>
      </c>
      <c r="P1" s="1" t="s">
        <v>15</v>
      </c>
      <c r="Q1" s="1" t="s">
        <v>16</v>
      </c>
      <c r="U1" t="s">
        <v>17</v>
      </c>
      <c r="Z1" t="s">
        <v>18</v>
      </c>
      <c r="AE1" t="s">
        <v>19</v>
      </c>
      <c r="AJ1" t="s">
        <v>20</v>
      </c>
      <c r="AN1" s="1" t="s">
        <v>21</v>
      </c>
      <c r="AP1" t="s">
        <v>22</v>
      </c>
      <c r="AQ1" t="s">
        <v>23</v>
      </c>
      <c r="AR1" t="s">
        <v>16</v>
      </c>
      <c r="AS1" t="s">
        <v>24</v>
      </c>
      <c r="AU1" t="s">
        <v>25</v>
      </c>
    </row>
    <row r="2" spans="1:47" x14ac:dyDescent="0.25">
      <c r="A2" s="4">
        <v>0</v>
      </c>
      <c r="B2" s="4">
        <v>2</v>
      </c>
      <c r="C2" s="4">
        <v>1</v>
      </c>
      <c r="D2" s="4">
        <f>SQRT(0.5)</f>
        <v>0.70710678118654757</v>
      </c>
      <c r="E2" s="1">
        <v>0</v>
      </c>
      <c r="F2" s="1">
        <v>2</v>
      </c>
      <c r="G2" s="1">
        <v>1</v>
      </c>
      <c r="H2" s="1">
        <v>0</v>
      </c>
      <c r="I2" s="1">
        <f>A2-E2</f>
        <v>0</v>
      </c>
      <c r="J2" s="1">
        <f>B2-F2</f>
        <v>0</v>
      </c>
      <c r="K2" s="1">
        <f>A2-G2</f>
        <v>-1</v>
      </c>
      <c r="L2" s="1">
        <f>B2-H2</f>
        <v>2</v>
      </c>
      <c r="M2">
        <f>SUMSQ(I2,J2)</f>
        <v>0</v>
      </c>
      <c r="N2">
        <f>SUMSQ(K2,L2)</f>
        <v>5</v>
      </c>
      <c r="O2" s="2">
        <f>EXP((-1/(2*$D2^2))*M2)</f>
        <v>1</v>
      </c>
      <c r="P2" s="2">
        <f>EXP((-1/(2*$D2^2))*N2)</f>
        <v>6.7379469990854731E-3</v>
      </c>
      <c r="Q2">
        <v>1</v>
      </c>
      <c r="S2" cm="1">
        <f t="array" ref="S2:W4">TRANSPOSE(O2:Q6)</f>
        <v>1</v>
      </c>
      <c r="T2">
        <v>0.36787944117144239</v>
      </c>
      <c r="U2">
        <v>0.13533528323661276</v>
      </c>
      <c r="V2">
        <v>6.7379469990854731E-3</v>
      </c>
      <c r="W2">
        <v>6.7379469990854731E-3</v>
      </c>
      <c r="Y2" s="2" cm="1">
        <f t="array" ref="Y2:AA4">MMULT(_xlfn.ANCHORARRAY(S2),O2:Q6)</f>
        <v>1.153741721984872</v>
      </c>
      <c r="Z2" s="2">
        <v>2.1142424663601184E-2</v>
      </c>
      <c r="AA2" s="2">
        <v>1.5166906184062259</v>
      </c>
      <c r="AD2" s="3" cm="1">
        <f t="array" ref="AD2:AF4">MINVERSE(_xlfn.ANCHORARRAY(Y2))</f>
        <v>1.8262745207672595</v>
      </c>
      <c r="AE2" s="3">
        <v>0.80642724389352716</v>
      </c>
      <c r="AF2" s="3">
        <v>-0.74115243017659016</v>
      </c>
      <c r="AH2" s="3" cm="1">
        <f t="array" ref="AH2:AL4">MMULT(_xlfn.ANCHORARRAY(AD2),_xlfn.ANCHORARRAY(S2))</f>
        <v>1.0905557546186424</v>
      </c>
      <c r="AI2" s="3">
        <v>-5.4533349861895952E-2</v>
      </c>
      <c r="AJ2" s="3">
        <v>-0.49389352961256483</v>
      </c>
      <c r="AK2" s="3">
        <v>7.7580154643646981E-2</v>
      </c>
      <c r="AL2" s="3">
        <v>-0.61970902978782871</v>
      </c>
      <c r="AN2" s="3" cm="1">
        <f t="array" ref="AN2:AN4">MMULT(_xlfn.ANCHORARRAY(AH2),C2:C6)</f>
        <v>0.54212887514418151</v>
      </c>
      <c r="AP2" s="3" cm="1">
        <f t="array" ref="AP2:AR2">TRANSPOSE(_xlfn.ANCHORARRAY($AN$2))</f>
        <v>0.54212887514418151</v>
      </c>
      <c r="AQ2" s="3">
        <v>-0.65624251172168324</v>
      </c>
      <c r="AR2" s="3">
        <v>0.58786714278192087</v>
      </c>
      <c r="AS2" s="3">
        <f>SUMPRODUCT(O2:Q2,_xlfn.ANCHORARRAY(AP2))</f>
        <v>1.1255742906635748</v>
      </c>
      <c r="AU2" s="3">
        <f>(C2-AS2)^2/2</f>
        <v>7.884451237829989E-3</v>
      </c>
    </row>
    <row r="3" spans="1:47" x14ac:dyDescent="0.25">
      <c r="A3" s="4">
        <v>1</v>
      </c>
      <c r="B3" s="4">
        <v>2</v>
      </c>
      <c r="C3" s="4">
        <v>1</v>
      </c>
      <c r="D3" s="4">
        <f t="shared" ref="D3:D6" si="0">SQRT(0.5)</f>
        <v>0.70710678118654757</v>
      </c>
      <c r="E3" s="1">
        <v>0</v>
      </c>
      <c r="F3" s="1">
        <v>2</v>
      </c>
      <c r="G3" s="1">
        <v>1</v>
      </c>
      <c r="H3" s="1">
        <v>0</v>
      </c>
      <c r="I3" s="1">
        <f t="shared" ref="I3:I6" si="1">A3-E3</f>
        <v>1</v>
      </c>
      <c r="J3" s="1">
        <f t="shared" ref="J3:J6" si="2">B3-F3</f>
        <v>0</v>
      </c>
      <c r="K3" s="1">
        <f t="shared" ref="K3:K6" si="3">A3-G3</f>
        <v>0</v>
      </c>
      <c r="L3" s="1">
        <f t="shared" ref="L3:L6" si="4">B3-H3</f>
        <v>2</v>
      </c>
      <c r="M3">
        <f t="shared" ref="M3:M6" si="5">SUMSQ(I3,J3)</f>
        <v>1</v>
      </c>
      <c r="N3">
        <f t="shared" ref="N3:N6" si="6">SUMSQ(K3,L3)</f>
        <v>4</v>
      </c>
      <c r="O3" s="2">
        <f t="shared" ref="O3:O6" si="7">EXP((-1/(2*$D3^2))*M3)</f>
        <v>0.36787944117144239</v>
      </c>
      <c r="P3" s="2">
        <f t="shared" ref="P3:P6" si="8">EXP((-1/(2*$D3^2))*N3)</f>
        <v>1.8315638888734196E-2</v>
      </c>
      <c r="Q3">
        <v>1</v>
      </c>
      <c r="S3">
        <v>6.7379469990854731E-3</v>
      </c>
      <c r="T3">
        <v>1.8315638888734196E-2</v>
      </c>
      <c r="U3">
        <v>1.2340980408667978E-4</v>
      </c>
      <c r="V3">
        <v>1</v>
      </c>
      <c r="W3">
        <v>0.13533528323661276</v>
      </c>
      <c r="Y3" s="2">
        <v>2.1142424663601184E-2</v>
      </c>
      <c r="Z3" s="2">
        <v>1.0186965166763791</v>
      </c>
      <c r="AA3" s="2">
        <v>1.1605122789285192</v>
      </c>
      <c r="AD3" s="3">
        <v>0.80642724389352671</v>
      </c>
      <c r="AE3" s="3">
        <v>1.6906036228799119</v>
      </c>
      <c r="AF3" s="3">
        <v>-0.63701337967873572</v>
      </c>
      <c r="AH3" s="3">
        <v>0.18080506182221767</v>
      </c>
      <c r="AI3" s="3">
        <v>-0.30938089038910443</v>
      </c>
      <c r="AJ3" s="3">
        <v>-0.52766668315479648</v>
      </c>
      <c r="AK3" s="3">
        <v>1.0590239072291494</v>
      </c>
      <c r="AL3" s="3">
        <v>-0.40278139550746606</v>
      </c>
      <c r="AN3" s="3">
        <v>-0.65624251172168324</v>
      </c>
      <c r="AP3" s="3" cm="1">
        <f t="array" ref="AP3:AR3">TRANSPOSE(_xlfn.ANCHORARRAY($AN$2))</f>
        <v>0.54212887514418151</v>
      </c>
      <c r="AQ3" s="3">
        <v>-0.65624251172168324</v>
      </c>
      <c r="AR3" s="3">
        <v>0.58786714278192087</v>
      </c>
      <c r="AS3" s="3">
        <f t="shared" ref="AS3:AS6" si="9">SUMPRODUCT(O3:Q3,_xlfn.ANCHORARRAY(AP3))</f>
        <v>0.77528570954473475</v>
      </c>
      <c r="AU3" s="3">
        <f t="shared" ref="AU3:AU6" si="10">(C3-AS3)^2/2</f>
        <v>2.5248256167406658E-2</v>
      </c>
    </row>
    <row r="4" spans="1:47" x14ac:dyDescent="0.25">
      <c r="A4" s="4">
        <v>1</v>
      </c>
      <c r="B4" s="4">
        <v>3</v>
      </c>
      <c r="C4" s="4">
        <v>1</v>
      </c>
      <c r="D4" s="4">
        <f t="shared" si="0"/>
        <v>0.70710678118654757</v>
      </c>
      <c r="E4" s="1">
        <v>0</v>
      </c>
      <c r="F4" s="1">
        <v>2</v>
      </c>
      <c r="G4" s="1">
        <v>1</v>
      </c>
      <c r="H4" s="1">
        <v>0</v>
      </c>
      <c r="I4" s="1">
        <f t="shared" si="1"/>
        <v>1</v>
      </c>
      <c r="J4" s="1">
        <f t="shared" si="2"/>
        <v>1</v>
      </c>
      <c r="K4" s="1">
        <f t="shared" si="3"/>
        <v>0</v>
      </c>
      <c r="L4" s="1">
        <f t="shared" si="4"/>
        <v>3</v>
      </c>
      <c r="M4">
        <f t="shared" si="5"/>
        <v>2</v>
      </c>
      <c r="N4">
        <f t="shared" si="6"/>
        <v>9</v>
      </c>
      <c r="O4" s="2">
        <f t="shared" si="7"/>
        <v>0.13533528323661276</v>
      </c>
      <c r="P4" s="2">
        <f t="shared" si="8"/>
        <v>1.2340980408667978E-4</v>
      </c>
      <c r="Q4">
        <v>1</v>
      </c>
      <c r="S4">
        <v>1</v>
      </c>
      <c r="T4">
        <v>1</v>
      </c>
      <c r="U4">
        <v>1</v>
      </c>
      <c r="V4">
        <v>1</v>
      </c>
      <c r="W4">
        <v>1</v>
      </c>
      <c r="Y4" s="2">
        <v>1.5166906184062259</v>
      </c>
      <c r="Z4" s="2">
        <v>1.1605122789285192</v>
      </c>
      <c r="AA4" s="2">
        <v>5</v>
      </c>
      <c r="AD4" s="3">
        <v>-0.74115243017659005</v>
      </c>
      <c r="AE4" s="3">
        <v>-0.63701337967873584</v>
      </c>
      <c r="AF4" s="3">
        <v>0.57267215732334742</v>
      </c>
      <c r="AH4" s="3">
        <v>-0.17277243524322627</v>
      </c>
      <c r="AI4" s="3">
        <v>0.28835010845763914</v>
      </c>
      <c r="AJ4" s="3">
        <v>0.472289469567508</v>
      </c>
      <c r="AK4" s="3">
        <v>-6.9335068148161705E-2</v>
      </c>
      <c r="AL4" s="3">
        <v>0.4814679253662405</v>
      </c>
      <c r="AN4" s="3">
        <v>0.58786714278192087</v>
      </c>
      <c r="AP4" s="3" cm="1">
        <f t="array" ref="AP4:AR4">TRANSPOSE(_xlfn.ANCHORARRAY($AN$2))</f>
        <v>0.54212887514418151</v>
      </c>
      <c r="AQ4" s="3">
        <v>-0.65624251172168324</v>
      </c>
      <c r="AR4" s="3">
        <v>0.58786714278192087</v>
      </c>
      <c r="AS4" s="3">
        <f t="shared" si="9"/>
        <v>0.6611553208905</v>
      </c>
      <c r="AU4" s="3">
        <f t="shared" si="10"/>
        <v>5.7407858280410014E-2</v>
      </c>
    </row>
    <row r="5" spans="1:47" x14ac:dyDescent="0.25">
      <c r="A5" s="4">
        <v>1</v>
      </c>
      <c r="B5" s="4">
        <v>0</v>
      </c>
      <c r="C5" s="4">
        <v>0</v>
      </c>
      <c r="D5" s="4">
        <f t="shared" si="0"/>
        <v>0.70710678118654757</v>
      </c>
      <c r="E5" s="1">
        <v>0</v>
      </c>
      <c r="F5" s="1">
        <v>2</v>
      </c>
      <c r="G5" s="1">
        <v>1</v>
      </c>
      <c r="H5" s="1">
        <v>0</v>
      </c>
      <c r="I5" s="1">
        <f t="shared" si="1"/>
        <v>1</v>
      </c>
      <c r="J5" s="1">
        <f t="shared" si="2"/>
        <v>-2</v>
      </c>
      <c r="K5" s="1">
        <f t="shared" si="3"/>
        <v>0</v>
      </c>
      <c r="L5" s="1">
        <f t="shared" si="4"/>
        <v>0</v>
      </c>
      <c r="M5">
        <f t="shared" si="5"/>
        <v>5</v>
      </c>
      <c r="N5">
        <f t="shared" si="6"/>
        <v>0</v>
      </c>
      <c r="O5" s="2">
        <f t="shared" si="7"/>
        <v>6.7379469990854731E-3</v>
      </c>
      <c r="P5" s="2">
        <f t="shared" si="8"/>
        <v>1</v>
      </c>
      <c r="Q5">
        <v>1</v>
      </c>
      <c r="AP5" s="3" cm="1">
        <f t="array" ref="AP5:AR5">TRANSPOSE(_xlfn.ANCHORARRAY($AN$2))</f>
        <v>0.54212887514418151</v>
      </c>
      <c r="AQ5" s="3">
        <v>-0.65624251172168324</v>
      </c>
      <c r="AR5" s="3">
        <v>0.58786714278192087</v>
      </c>
      <c r="AS5" s="3">
        <f t="shared" si="9"/>
        <v>-6.4722533312367103E-2</v>
      </c>
      <c r="AU5" s="3">
        <f t="shared" si="10"/>
        <v>2.0945031591852346E-3</v>
      </c>
    </row>
    <row r="6" spans="1:47" x14ac:dyDescent="0.25">
      <c r="A6" s="4">
        <v>2</v>
      </c>
      <c r="B6" s="4">
        <v>1</v>
      </c>
      <c r="C6" s="4">
        <v>0</v>
      </c>
      <c r="D6" s="4">
        <f t="shared" si="0"/>
        <v>0.70710678118654757</v>
      </c>
      <c r="E6" s="1">
        <v>0</v>
      </c>
      <c r="F6" s="1">
        <v>2</v>
      </c>
      <c r="G6" s="1">
        <v>1</v>
      </c>
      <c r="H6" s="1">
        <v>0</v>
      </c>
      <c r="I6" s="1">
        <f t="shared" si="1"/>
        <v>2</v>
      </c>
      <c r="J6" s="1">
        <f t="shared" si="2"/>
        <v>-1</v>
      </c>
      <c r="K6" s="1">
        <f t="shared" si="3"/>
        <v>1</v>
      </c>
      <c r="L6" s="1">
        <f t="shared" si="4"/>
        <v>1</v>
      </c>
      <c r="M6">
        <f t="shared" si="5"/>
        <v>5</v>
      </c>
      <c r="N6">
        <f t="shared" si="6"/>
        <v>2</v>
      </c>
      <c r="O6" s="2">
        <f t="shared" si="7"/>
        <v>6.7379469990854731E-3</v>
      </c>
      <c r="P6" s="2">
        <f t="shared" si="8"/>
        <v>0.13533528323661276</v>
      </c>
      <c r="Q6">
        <v>1</v>
      </c>
      <c r="AP6" s="3" cm="1">
        <f t="array" ref="AP6:AR6">TRANSPOSE(_xlfn.ANCHORARRAY($AN$2))</f>
        <v>0.54212887514418151</v>
      </c>
      <c r="AQ6" s="3">
        <v>-0.65624251172168324</v>
      </c>
      <c r="AR6" s="3">
        <v>0.58786714278192087</v>
      </c>
      <c r="AS6" s="3">
        <f t="shared" si="9"/>
        <v>0.50270721221355608</v>
      </c>
      <c r="AU6" s="3">
        <f t="shared" si="10"/>
        <v>0.12635727060576266</v>
      </c>
    </row>
    <row r="7" spans="1:47" x14ac:dyDescent="0.25">
      <c r="AU7" s="5">
        <f>SUM(AU2:AU6)</f>
        <v>0.21899233945059454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28115-E45D-451E-9036-6CF41FA3A60D}">
  <dimension ref="A1:CQ33"/>
  <sheetViews>
    <sheetView tabSelected="1" workbookViewId="0">
      <pane xSplit="5" ySplit="1" topLeftCell="F2" activePane="bottomRight" state="frozen"/>
      <selection pane="topRight" activeCell="E1" sqref="E1"/>
      <selection pane="bottomLeft" activeCell="A2" sqref="A2"/>
      <selection pane="bottomRight" activeCell="U2" sqref="U2"/>
    </sheetView>
  </sheetViews>
  <sheetFormatPr defaultColWidth="5.28515625" defaultRowHeight="15" x14ac:dyDescent="0.25"/>
  <cols>
    <col min="2" max="4" width="6.85546875" customWidth="1"/>
    <col min="5" max="5" width="12" bestFit="1" customWidth="1"/>
    <col min="12" max="15" width="6.5703125" bestFit="1" customWidth="1"/>
    <col min="16" max="17" width="6.5703125" customWidth="1"/>
    <col min="18" max="19" width="11.7109375" bestFit="1" customWidth="1"/>
    <col min="20" max="20" width="11.7109375" customWidth="1"/>
    <col min="21" max="22" width="7.5703125" bestFit="1" customWidth="1"/>
    <col min="23" max="23" width="7.5703125" customWidth="1"/>
    <col min="50" max="50" width="7.5703125" bestFit="1" customWidth="1"/>
    <col min="51" max="54" width="7.5703125" customWidth="1"/>
    <col min="56" max="58" width="9.28515625" bestFit="1" customWidth="1"/>
    <col min="61" max="61" width="12.7109375" bestFit="1" customWidth="1"/>
    <col min="86" max="86" width="9.28515625" bestFit="1" customWidth="1"/>
    <col min="87" max="87" width="9.28515625" customWidth="1"/>
    <col min="88" max="91" width="9.28515625" bestFit="1" customWidth="1"/>
    <col min="93" max="93" width="9.28515625" bestFit="1" customWidth="1"/>
    <col min="95" max="95" width="8.5703125" bestFit="1" customWidth="1"/>
  </cols>
  <sheetData>
    <row r="1" spans="1:95" ht="15.75" thickBot="1" x14ac:dyDescent="0.3">
      <c r="A1" s="7" t="s">
        <v>26</v>
      </c>
      <c r="B1" s="9" t="s">
        <v>0</v>
      </c>
      <c r="C1" s="9" t="s">
        <v>1</v>
      </c>
      <c r="D1" s="9" t="s">
        <v>2</v>
      </c>
      <c r="E1" s="9" t="s">
        <v>13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27</v>
      </c>
      <c r="K1" s="1" t="s">
        <v>28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29</v>
      </c>
      <c r="Q1" s="1" t="s">
        <v>30</v>
      </c>
      <c r="R1" s="1" t="s">
        <v>7</v>
      </c>
      <c r="S1" s="1" t="s">
        <v>8</v>
      </c>
      <c r="T1" s="1" t="s">
        <v>31</v>
      </c>
      <c r="U1" s="1" t="s">
        <v>14</v>
      </c>
      <c r="V1" s="1" t="s">
        <v>15</v>
      </c>
      <c r="W1" s="1" t="s">
        <v>32</v>
      </c>
      <c r="X1" s="1" t="s">
        <v>16</v>
      </c>
      <c r="Z1" s="12" t="s">
        <v>17</v>
      </c>
      <c r="AA1" s="12"/>
      <c r="AB1" s="11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X1" s="11" t="s">
        <v>18</v>
      </c>
      <c r="AY1" s="11"/>
      <c r="AZ1" s="11"/>
      <c r="BA1" s="11"/>
      <c r="BD1" t="s">
        <v>19</v>
      </c>
      <c r="BI1" s="11" t="s">
        <v>20</v>
      </c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H1" s="1" t="s">
        <v>21</v>
      </c>
      <c r="CI1" s="1"/>
      <c r="CJ1" t="s">
        <v>22</v>
      </c>
      <c r="CK1" t="s">
        <v>23</v>
      </c>
      <c r="CL1" t="s">
        <v>33</v>
      </c>
      <c r="CM1" t="s">
        <v>16</v>
      </c>
      <c r="CO1" t="s">
        <v>24</v>
      </c>
      <c r="CQ1" t="s">
        <v>25</v>
      </c>
    </row>
    <row r="2" spans="1:95" x14ac:dyDescent="0.25">
      <c r="A2" s="7">
        <v>1</v>
      </c>
      <c r="B2" s="6">
        <v>0</v>
      </c>
      <c r="C2" s="6">
        <v>1</v>
      </c>
      <c r="D2" s="6">
        <v>1</v>
      </c>
      <c r="E2" s="9">
        <v>5</v>
      </c>
      <c r="F2" s="1">
        <v>1</v>
      </c>
      <c r="G2" s="1">
        <v>3</v>
      </c>
      <c r="H2" s="1">
        <v>4</v>
      </c>
      <c r="I2" s="1">
        <v>0</v>
      </c>
      <c r="J2" s="1">
        <v>5</v>
      </c>
      <c r="K2" s="1">
        <v>3</v>
      </c>
      <c r="L2" s="1">
        <f>B2-F2</f>
        <v>-1</v>
      </c>
      <c r="M2" s="1">
        <f>C2-G2</f>
        <v>-2</v>
      </c>
      <c r="N2" s="1">
        <f>B2-H2</f>
        <v>-4</v>
      </c>
      <c r="O2" s="1">
        <f>C2-I2</f>
        <v>1</v>
      </c>
      <c r="P2" s="1">
        <f>B2-J2</f>
        <v>-5</v>
      </c>
      <c r="Q2" s="1">
        <f>C2-K2</f>
        <v>-2</v>
      </c>
      <c r="R2">
        <f>SUMSQ(L2,M2)</f>
        <v>5</v>
      </c>
      <c r="S2">
        <f>SUMSQ(N2,O2)</f>
        <v>17</v>
      </c>
      <c r="T2">
        <f>SUMSQ(P2,Q2)</f>
        <v>29</v>
      </c>
      <c r="U2" s="2">
        <f>EXP((-1/(2*$E2^2))*R2)</f>
        <v>0.90483741803595952</v>
      </c>
      <c r="V2" s="2">
        <f>EXP((-1/(2*$E2^2))*S2)</f>
        <v>0.71177032276260965</v>
      </c>
      <c r="W2" s="2">
        <f>EXP((-1/(2*$E2^2))*T2)</f>
        <v>0.55989836656540204</v>
      </c>
      <c r="X2">
        <v>1</v>
      </c>
      <c r="Z2" cm="1">
        <f t="array" ref="Z2:AU5">TRANSPOSE(U2:X23)</f>
        <v>0.90483741803595952</v>
      </c>
      <c r="AA2">
        <v>0.96078943915232318</v>
      </c>
      <c r="AB2">
        <v>0.92311634638663576</v>
      </c>
      <c r="AC2">
        <v>0.98019867330675525</v>
      </c>
      <c r="AD2">
        <v>1</v>
      </c>
      <c r="AE2">
        <v>0.96078943915232318</v>
      </c>
      <c r="AF2">
        <v>0.98019867330675525</v>
      </c>
      <c r="AG2">
        <v>0.90483741803595952</v>
      </c>
      <c r="AH2">
        <v>0.77105158580356625</v>
      </c>
      <c r="AI2">
        <v>0.835270211411272</v>
      </c>
      <c r="AJ2">
        <v>0.98019867330675525</v>
      </c>
      <c r="AK2">
        <v>0.81873075307798182</v>
      </c>
      <c r="AL2">
        <v>0.90483741803595952</v>
      </c>
      <c r="AM2">
        <v>0.77105158580356625</v>
      </c>
      <c r="AN2">
        <v>0.85214378896621135</v>
      </c>
      <c r="AO2">
        <v>0.92311634638663576</v>
      </c>
      <c r="AP2">
        <v>0.69767632607103103</v>
      </c>
      <c r="AQ2">
        <v>0.81873075307798182</v>
      </c>
      <c r="AR2">
        <v>0.60653065971263342</v>
      </c>
      <c r="AS2">
        <v>0.67032004603563933</v>
      </c>
      <c r="AT2">
        <v>0.71177032276260965</v>
      </c>
      <c r="AU2">
        <v>0.72614903707369094</v>
      </c>
      <c r="AX2" s="2" cm="1">
        <f t="array" ref="AX2:BA5">MMULT(_xlfn.ANCHORARRAY(Z2),U2:X23)</f>
        <v>16.180457476210272</v>
      </c>
      <c r="AY2" s="2">
        <v>15.773929250413977</v>
      </c>
      <c r="AZ2" s="2">
        <v>15.004213241668754</v>
      </c>
      <c r="BA2" s="2">
        <v>18.702344914902245</v>
      </c>
      <c r="BB2" s="2"/>
      <c r="BD2" s="3" cm="1">
        <f t="array" ref="BD2:BG5">MINVERSE(_xlfn.ANCHORARRAY(AX2))</f>
        <v>8.2034843661939174</v>
      </c>
      <c r="BE2" s="3">
        <v>5.5802556179273033</v>
      </c>
      <c r="BF2" s="3">
        <v>1.0301465556887348</v>
      </c>
      <c r="BG2">
        <v>-12.57677723955722</v>
      </c>
      <c r="BI2" s="3" cm="1">
        <f t="array" ref="BI2:CD5">MMULT(_xlfn.ANCHORARRAY(BD2),_xlfn.ANCHORARRAY(Z2))</f>
        <v>-0.60531991062887514</v>
      </c>
      <c r="BJ2">
        <v>-0.34195559878957482</v>
      </c>
      <c r="BK2">
        <v>0.25524804726958372</v>
      </c>
      <c r="BL2">
        <v>0.50015994250623308</v>
      </c>
      <c r="BM2">
        <v>0.26795929414760344</v>
      </c>
      <c r="BN2">
        <v>0.90363673471337158</v>
      </c>
      <c r="BO2">
        <v>0.62738292742559487</v>
      </c>
      <c r="BP2">
        <v>0.82738160820207618</v>
      </c>
      <c r="BQ2">
        <v>0.15040669316430666</v>
      </c>
      <c r="BR2">
        <v>-5.3881541784665643E-2</v>
      </c>
      <c r="BS2">
        <v>-0.52632115599207197</v>
      </c>
      <c r="BT2">
        <v>9.6017356523709907E-3</v>
      </c>
      <c r="BU2">
        <v>0.68956259392792418</v>
      </c>
      <c r="BV2">
        <v>1.2587678890154663E-2</v>
      </c>
      <c r="BW2">
        <v>0.65305466560640646</v>
      </c>
      <c r="BX2">
        <v>0.51566528536701739</v>
      </c>
      <c r="BY2">
        <v>-0.42973212272287675</v>
      </c>
      <c r="BZ2">
        <v>0.28064680284960453</v>
      </c>
      <c r="CA2">
        <v>-1.2709025702277152</v>
      </c>
      <c r="CB2">
        <v>-0.76542143135232976</v>
      </c>
      <c r="CC2">
        <v>-0.67880815194973465</v>
      </c>
      <c r="CD2">
        <v>-1.020951526274434</v>
      </c>
      <c r="CH2" s="3" cm="1">
        <f t="array" ref="CH2:CH5">MMULT(_xlfn.ANCHORARRAY(BI2),D2:D23)</f>
        <v>2.004697040233582</v>
      </c>
      <c r="CI2" s="3"/>
      <c r="CJ2" s="3" cm="1">
        <f t="array" ref="CJ2:CM2">TRANSPOSE(_xlfn.ANCHORARRAY($CH$2))</f>
        <v>2.004697040233582</v>
      </c>
      <c r="CK2" s="3">
        <v>-1.3071156671338215</v>
      </c>
      <c r="CL2" s="3">
        <v>-0.11685907832031495</v>
      </c>
      <c r="CM2" s="3">
        <v>7.2772292540221883E-3</v>
      </c>
      <c r="CO2" s="3">
        <f>SUMPRODUCT(U2:X2,_xlfn.ANCHORARRAY(CJ2))</f>
        <v>0.82540677572951993</v>
      </c>
      <c r="CQ2" s="3">
        <f>(D2-CO2)^2/2</f>
        <v>1.5241396980581075E-2</v>
      </c>
    </row>
    <row r="3" spans="1:95" x14ac:dyDescent="0.25">
      <c r="A3" s="7">
        <v>2</v>
      </c>
      <c r="B3" s="7">
        <v>0</v>
      </c>
      <c r="C3" s="7">
        <v>2</v>
      </c>
      <c r="D3" s="7">
        <v>1</v>
      </c>
      <c r="E3" s="9">
        <v>5</v>
      </c>
      <c r="F3" s="1">
        <v>1</v>
      </c>
      <c r="G3" s="1">
        <v>3</v>
      </c>
      <c r="H3" s="1">
        <v>4</v>
      </c>
      <c r="I3" s="1">
        <v>0</v>
      </c>
      <c r="J3" s="1">
        <v>5</v>
      </c>
      <c r="K3" s="1">
        <v>3</v>
      </c>
      <c r="L3" s="1">
        <f>B3-F3</f>
        <v>-1</v>
      </c>
      <c r="M3" s="1">
        <f>C3-G3</f>
        <v>-1</v>
      </c>
      <c r="N3" s="1">
        <f>B3-H3</f>
        <v>-4</v>
      </c>
      <c r="O3" s="1">
        <f>C3-I3</f>
        <v>2</v>
      </c>
      <c r="P3" s="1">
        <f t="shared" ref="P3:P6" si="0">B3-J3</f>
        <v>-5</v>
      </c>
      <c r="Q3" s="1">
        <f t="shared" ref="Q3:Q6" si="1">C3-K3</f>
        <v>-1</v>
      </c>
      <c r="R3">
        <f t="shared" ref="R3:R6" si="2">SUMSQ(L3,M3)</f>
        <v>2</v>
      </c>
      <c r="S3">
        <f t="shared" ref="S3:S6" si="3">SUMSQ(N3,O3)</f>
        <v>20</v>
      </c>
      <c r="T3">
        <f t="shared" ref="T3:T6" si="4">SUMSQ(P3,Q3)</f>
        <v>26</v>
      </c>
      <c r="U3" s="2">
        <f>EXP((-1/(2*$E3^2))*R3)</f>
        <v>0.96078943915232318</v>
      </c>
      <c r="V3" s="2">
        <f>EXP((-1/(2*$E3^2))*S3)</f>
        <v>0.67032004603563933</v>
      </c>
      <c r="W3" s="2">
        <f t="shared" ref="W3:W6" si="5">EXP((-1/(2*$E3^2))*T3)</f>
        <v>0.59452054797019438</v>
      </c>
      <c r="X3">
        <v>1</v>
      </c>
      <c r="Z3">
        <v>0.71177032276260965</v>
      </c>
      <c r="AA3">
        <v>0.67032004603563933</v>
      </c>
      <c r="AB3">
        <v>0.81873075307798182</v>
      </c>
      <c r="AC3">
        <v>0.77105158580356625</v>
      </c>
      <c r="AD3">
        <v>0.69767632607103103</v>
      </c>
      <c r="AE3">
        <v>0.85214378896621135</v>
      </c>
      <c r="AF3">
        <v>0.77105158580356625</v>
      </c>
      <c r="AG3">
        <v>0.90483741803595952</v>
      </c>
      <c r="AH3">
        <v>0.98019867330675525</v>
      </c>
      <c r="AI3">
        <v>0.835270211411272</v>
      </c>
      <c r="AJ3">
        <v>0.60653065971263342</v>
      </c>
      <c r="AK3">
        <v>0.92311634638663576</v>
      </c>
      <c r="AL3">
        <v>0.90483741803595952</v>
      </c>
      <c r="AM3">
        <v>0.98019867330675525</v>
      </c>
      <c r="AN3">
        <v>0.96078943915232318</v>
      </c>
      <c r="AO3">
        <v>0.81873075307798182</v>
      </c>
      <c r="AP3">
        <v>1</v>
      </c>
      <c r="AQ3">
        <v>0.92311634638663576</v>
      </c>
      <c r="AR3">
        <v>0.98019867330675525</v>
      </c>
      <c r="AS3">
        <v>0.96078943915232318</v>
      </c>
      <c r="AT3">
        <v>0.90483741803595952</v>
      </c>
      <c r="AU3">
        <v>0.81873075307798182</v>
      </c>
      <c r="AX3" s="2">
        <v>15.773929250413977</v>
      </c>
      <c r="AY3" s="2">
        <v>16.323485098202863</v>
      </c>
      <c r="AZ3" s="2">
        <v>15.424217030450434</v>
      </c>
      <c r="BA3" s="2">
        <v>18.794926630906538</v>
      </c>
      <c r="BB3" s="2"/>
      <c r="BD3" s="3">
        <v>5.5802556179272997</v>
      </c>
      <c r="BE3" s="3">
        <v>9.3472584142277633</v>
      </c>
      <c r="BF3" s="3">
        <v>-2.0000080819796797</v>
      </c>
      <c r="BG3">
        <v>-11.106924550996784</v>
      </c>
      <c r="BI3">
        <v>-0.52440058546839907</v>
      </c>
      <c r="BJ3">
        <v>-0.66886509583301823</v>
      </c>
      <c r="BK3">
        <v>0.35654303803869247</v>
      </c>
      <c r="BL3">
        <v>0.14650662757566302</v>
      </c>
      <c r="BM3">
        <v>-0.45761196666366999</v>
      </c>
      <c r="BN3">
        <v>0.5822661929032602</v>
      </c>
      <c r="BO3">
        <v>-0.1004941478452519</v>
      </c>
      <c r="BP3">
        <v>0.59036655460441345</v>
      </c>
      <c r="BQ3">
        <v>0.54822854012723354</v>
      </c>
      <c r="BR3">
        <v>-0.59882201807316449</v>
      </c>
      <c r="BS3">
        <v>-1.1808328064995806</v>
      </c>
      <c r="BT3">
        <v>0.69505107876219263</v>
      </c>
      <c r="BU3">
        <v>0.85793930032357757</v>
      </c>
      <c r="BV3">
        <v>0.81580128584639766</v>
      </c>
      <c r="BW3">
        <v>0.92470831914029006</v>
      </c>
      <c r="BX3">
        <v>-0.14905160575786169</v>
      </c>
      <c r="BY3">
        <v>0.49607797816245558</v>
      </c>
      <c r="BZ3">
        <v>0.168822726124775</v>
      </c>
      <c r="CA3">
        <v>-0.23070530646817211</v>
      </c>
      <c r="CB3">
        <v>-0.23186033226021863</v>
      </c>
      <c r="CC3">
        <v>-0.6377203080413274</v>
      </c>
      <c r="CD3">
        <v>-1.4019474686983013</v>
      </c>
      <c r="CH3" s="3">
        <v>-1.3071156671338215</v>
      </c>
      <c r="CI3" s="3"/>
      <c r="CJ3" s="3" cm="1">
        <f t="array" ref="CJ3:CM3">TRANSPOSE(_xlfn.ANCHORARRAY($CH$2))</f>
        <v>2.004697040233582</v>
      </c>
      <c r="CK3" s="3">
        <v>-1.3071156671338215</v>
      </c>
      <c r="CL3" s="3">
        <v>-0.11685907832031495</v>
      </c>
      <c r="CM3" s="3">
        <v>7.2772292540221883E-3</v>
      </c>
      <c r="CO3" s="3">
        <f>SUMPRODUCT(U3:X3,_xlfn.ANCHORARRAY(CJ3))</f>
        <v>0.98770801676503339</v>
      </c>
      <c r="CQ3" s="3">
        <f>(D3-CO3)^2/2</f>
        <v>7.5546425924350081E-5</v>
      </c>
    </row>
    <row r="4" spans="1:95" x14ac:dyDescent="0.25">
      <c r="A4" s="7">
        <v>3</v>
      </c>
      <c r="B4" s="7">
        <v>1</v>
      </c>
      <c r="C4" s="7">
        <v>1</v>
      </c>
      <c r="D4" s="7">
        <v>1</v>
      </c>
      <c r="E4" s="9">
        <v>5</v>
      </c>
      <c r="F4" s="1">
        <v>1</v>
      </c>
      <c r="G4" s="1">
        <v>3</v>
      </c>
      <c r="H4" s="1">
        <v>4</v>
      </c>
      <c r="I4" s="1">
        <v>0</v>
      </c>
      <c r="J4" s="1">
        <v>5</v>
      </c>
      <c r="K4" s="1">
        <v>3</v>
      </c>
      <c r="L4" s="1">
        <f>B4-F4</f>
        <v>0</v>
      </c>
      <c r="M4" s="1">
        <f>C4-G4</f>
        <v>-2</v>
      </c>
      <c r="N4" s="1">
        <f>B4-H4</f>
        <v>-3</v>
      </c>
      <c r="O4" s="1">
        <f>C4-I4</f>
        <v>1</v>
      </c>
      <c r="P4" s="1">
        <f t="shared" si="0"/>
        <v>-4</v>
      </c>
      <c r="Q4" s="1">
        <f t="shared" si="1"/>
        <v>-2</v>
      </c>
      <c r="R4">
        <f t="shared" si="2"/>
        <v>4</v>
      </c>
      <c r="S4">
        <f t="shared" si="3"/>
        <v>10</v>
      </c>
      <c r="T4">
        <f t="shared" si="4"/>
        <v>20</v>
      </c>
      <c r="U4" s="2">
        <f>EXP((-1/(2*$E4^2))*R4)</f>
        <v>0.92311634638663576</v>
      </c>
      <c r="V4" s="2">
        <f>EXP((-1/(2*$E4^2))*S4)</f>
        <v>0.81873075307798182</v>
      </c>
      <c r="W4" s="2">
        <f t="shared" si="5"/>
        <v>0.67032004603563933</v>
      </c>
      <c r="X4">
        <v>1</v>
      </c>
      <c r="Z4">
        <v>0.55989836656540204</v>
      </c>
      <c r="AA4">
        <v>0.59452054797019438</v>
      </c>
      <c r="AB4">
        <v>0.67032004603563933</v>
      </c>
      <c r="AC4">
        <v>0.71177032276260965</v>
      </c>
      <c r="AD4">
        <v>0.72614903707369094</v>
      </c>
      <c r="AE4">
        <v>0.81873075307798182</v>
      </c>
      <c r="AF4">
        <v>0.835270211411272</v>
      </c>
      <c r="AG4">
        <v>0.90483741803595952</v>
      </c>
      <c r="AH4">
        <v>0.90483741803595952</v>
      </c>
      <c r="AI4">
        <v>0.98019867330675525</v>
      </c>
      <c r="AJ4">
        <v>0.60653065971263342</v>
      </c>
      <c r="AK4">
        <v>0.69767632607103103</v>
      </c>
      <c r="AL4">
        <v>0.77105158580356625</v>
      </c>
      <c r="AM4">
        <v>0.77105158580356625</v>
      </c>
      <c r="AN4">
        <v>0.85214378896621135</v>
      </c>
      <c r="AO4">
        <v>0.92311634638663576</v>
      </c>
      <c r="AP4">
        <v>0.81873075307798182</v>
      </c>
      <c r="AQ4">
        <v>0.96078943915232318</v>
      </c>
      <c r="AR4">
        <v>0.835270211411272</v>
      </c>
      <c r="AS4">
        <v>0.92311634638663576</v>
      </c>
      <c r="AT4">
        <v>0.98019867330675525</v>
      </c>
      <c r="AU4">
        <v>1</v>
      </c>
      <c r="AX4" s="2">
        <v>15.004213241668754</v>
      </c>
      <c r="AY4" s="2">
        <v>15.424217030450434</v>
      </c>
      <c r="AZ4" s="2">
        <v>14.842438126505748</v>
      </c>
      <c r="BA4" s="2">
        <v>17.846208510354074</v>
      </c>
      <c r="BB4" s="2"/>
      <c r="BD4" s="3">
        <v>1.0301465556886689</v>
      </c>
      <c r="BE4" s="3">
        <v>-2.000008081979717</v>
      </c>
      <c r="BF4" s="3">
        <v>4.1773807939130245</v>
      </c>
      <c r="BG4">
        <v>-2.5557527141217919</v>
      </c>
      <c r="BI4">
        <v>-0.70827527947876634</v>
      </c>
      <c r="BJ4">
        <v>-0.42310557354393596</v>
      </c>
      <c r="BK4">
        <v>-0.44209362642882066</v>
      </c>
      <c r="BL4">
        <v>-0.11477815416884507</v>
      </c>
      <c r="BM4">
        <v>0.11243659180897136</v>
      </c>
      <c r="BN4">
        <v>0.14985687571568862</v>
      </c>
      <c r="BO4">
        <v>0.40112790872247439</v>
      </c>
      <c r="BP4">
        <v>0.34653073829386871</v>
      </c>
      <c r="BQ4">
        <v>5.7988604409998867E-2</v>
      </c>
      <c r="BR4">
        <v>0.72881395586409159</v>
      </c>
      <c r="BS4">
        <v>-0.22536111951504045</v>
      </c>
      <c r="BT4">
        <v>-0.64412051728605269</v>
      </c>
      <c r="BU4">
        <v>-0.21234362777140081</v>
      </c>
      <c r="BV4">
        <v>-0.50088576165527066</v>
      </c>
      <c r="BW4">
        <v>-3.9777270672438636E-2</v>
      </c>
      <c r="BX4">
        <v>0.61393278342970037</v>
      </c>
      <c r="BY4">
        <v>-0.41690180852000358</v>
      </c>
      <c r="BZ4">
        <v>0.45500314792640273</v>
      </c>
      <c r="CA4">
        <v>-0.40210077378143394</v>
      </c>
      <c r="CB4">
        <v>6.9397025068180795E-2</v>
      </c>
      <c r="CC4">
        <v>0.46245599545460969</v>
      </c>
      <c r="CD4">
        <v>0.73219988612803499</v>
      </c>
      <c r="CH4" s="3">
        <v>-0.11685907832031495</v>
      </c>
      <c r="CI4" s="3"/>
      <c r="CJ4" s="3" cm="1">
        <f t="array" ref="CJ4:CM4">TRANSPOSE(_xlfn.ANCHORARRAY($CH$2))</f>
        <v>2.004697040233582</v>
      </c>
      <c r="CK4" s="3">
        <v>-1.3071156671338215</v>
      </c>
      <c r="CL4" s="3">
        <v>-0.11685907832031495</v>
      </c>
      <c r="CM4" s="3">
        <v>7.2772292540221883E-3</v>
      </c>
      <c r="CO4" s="3">
        <f>SUMPRODUCT(U4:X4,_xlfn.ANCHORARRAY(CJ4))</f>
        <v>0.70933705937469071</v>
      </c>
      <c r="CQ4" s="3">
        <f>(D4-CO4)^2/2</f>
        <v>4.2242472526476033E-2</v>
      </c>
    </row>
    <row r="5" spans="1:95" x14ac:dyDescent="0.25">
      <c r="A5" s="7">
        <v>4</v>
      </c>
      <c r="B5" s="7">
        <v>1</v>
      </c>
      <c r="C5" s="7">
        <v>2</v>
      </c>
      <c r="D5" s="7">
        <v>1</v>
      </c>
      <c r="E5" s="9">
        <v>5</v>
      </c>
      <c r="F5" s="1">
        <v>1</v>
      </c>
      <c r="G5" s="1">
        <v>3</v>
      </c>
      <c r="H5" s="1">
        <v>4</v>
      </c>
      <c r="I5" s="1">
        <v>0</v>
      </c>
      <c r="J5" s="1">
        <v>5</v>
      </c>
      <c r="K5" s="1">
        <v>3</v>
      </c>
      <c r="L5" s="1">
        <f>B5-F5</f>
        <v>0</v>
      </c>
      <c r="M5" s="1">
        <f>C5-G5</f>
        <v>-1</v>
      </c>
      <c r="N5" s="1">
        <f>B5-H5</f>
        <v>-3</v>
      </c>
      <c r="O5" s="1">
        <f>C5-I5</f>
        <v>2</v>
      </c>
      <c r="P5" s="1">
        <f t="shared" si="0"/>
        <v>-4</v>
      </c>
      <c r="Q5" s="1">
        <f t="shared" si="1"/>
        <v>-1</v>
      </c>
      <c r="R5">
        <f t="shared" si="2"/>
        <v>1</v>
      </c>
      <c r="S5">
        <f t="shared" si="3"/>
        <v>13</v>
      </c>
      <c r="T5">
        <f t="shared" si="4"/>
        <v>17</v>
      </c>
      <c r="U5" s="2">
        <f>EXP((-1/(2*$E5^2))*R5)</f>
        <v>0.98019867330675525</v>
      </c>
      <c r="V5" s="2">
        <f>EXP((-1/(2*$E5^2))*S5)</f>
        <v>0.77105158580356625</v>
      </c>
      <c r="W5" s="2">
        <f t="shared" si="5"/>
        <v>0.71177032276260965</v>
      </c>
      <c r="X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X5">
        <v>18.702344914902245</v>
      </c>
      <c r="AY5">
        <v>18.794926630906538</v>
      </c>
      <c r="AZ5">
        <v>17.846208510354074</v>
      </c>
      <c r="BA5">
        <v>22</v>
      </c>
      <c r="BD5">
        <v>-12.576777239557162</v>
      </c>
      <c r="BE5">
        <v>-11.106924550996757</v>
      </c>
      <c r="BF5">
        <v>-2.5557527141218803</v>
      </c>
      <c r="BG5">
        <v>22.299070623645964</v>
      </c>
      <c r="BI5">
        <v>1.5825909364467918</v>
      </c>
      <c r="BJ5">
        <v>1.2507941928935651</v>
      </c>
      <c r="BK5">
        <v>-0.1175110100564325</v>
      </c>
      <c r="BL5">
        <v>-0.41179046372111827</v>
      </c>
      <c r="BM5">
        <v>0.11739769704317382</v>
      </c>
      <c r="BN5">
        <v>-1.34173424165418</v>
      </c>
      <c r="BO5">
        <v>-0.72742563932868975</v>
      </c>
      <c r="BP5">
        <v>-1.443369641036913</v>
      </c>
      <c r="BQ5">
        <v>-0.59780680760247051</v>
      </c>
      <c r="BR5">
        <v>1.1634602366061841E-2</v>
      </c>
      <c r="BS5">
        <v>1.6844976039042336</v>
      </c>
      <c r="BT5">
        <v>-3.3995452033462215E-2</v>
      </c>
      <c r="BU5">
        <v>-1.1014461371979216</v>
      </c>
      <c r="BV5">
        <v>-0.25588330376347912</v>
      </c>
      <c r="BW5">
        <v>-1.2674365977861264</v>
      </c>
      <c r="BX5">
        <v>-0.76359584079845888</v>
      </c>
      <c r="BY5">
        <v>0.32515299002709952</v>
      </c>
      <c r="BZ5">
        <v>-0.70644750491203467</v>
      </c>
      <c r="CA5">
        <v>1.6491328082337624</v>
      </c>
      <c r="CB5">
        <v>0.83793180765876585</v>
      </c>
      <c r="CC5">
        <v>0.79218747580639715</v>
      </c>
      <c r="CD5">
        <v>1.5171225255114393</v>
      </c>
      <c r="CH5">
        <v>7.2772292540221883E-3</v>
      </c>
      <c r="CJ5" s="3" cm="1">
        <f t="array" ref="CJ5:CM5">TRANSPOSE(_xlfn.ANCHORARRAY($CH$2))</f>
        <v>2.004697040233582</v>
      </c>
      <c r="CK5">
        <v>-1.3071156671338215</v>
      </c>
      <c r="CL5">
        <v>-0.11685907832031495</v>
      </c>
      <c r="CM5">
        <v>7.2772292540221883E-3</v>
      </c>
      <c r="CO5" s="3">
        <f>SUMPRODUCT(U5:X5,_xlfn.ANCHORARRAY(CJ5))</f>
        <v>0.88124817660694699</v>
      </c>
      <c r="CQ5" s="3">
        <f>(D5-CO5)^2/2</f>
        <v>7.0509977795874266E-3</v>
      </c>
    </row>
    <row r="6" spans="1:95" x14ac:dyDescent="0.25">
      <c r="A6" s="10">
        <v>5</v>
      </c>
      <c r="B6" s="7">
        <v>1</v>
      </c>
      <c r="C6" s="7">
        <v>3</v>
      </c>
      <c r="D6" s="7">
        <v>1</v>
      </c>
      <c r="E6" s="9">
        <v>5</v>
      </c>
      <c r="F6" s="1">
        <v>1</v>
      </c>
      <c r="G6" s="1">
        <v>3</v>
      </c>
      <c r="H6" s="1">
        <v>4</v>
      </c>
      <c r="I6" s="1">
        <v>0</v>
      </c>
      <c r="J6" s="1">
        <v>5</v>
      </c>
      <c r="K6" s="1">
        <v>3</v>
      </c>
      <c r="L6" s="1">
        <f>B6-F6</f>
        <v>0</v>
      </c>
      <c r="M6" s="1">
        <f>C6-G6</f>
        <v>0</v>
      </c>
      <c r="N6" s="1">
        <f>B6-H6</f>
        <v>-3</v>
      </c>
      <c r="O6" s="1">
        <f>C6-I6</f>
        <v>3</v>
      </c>
      <c r="P6" s="1">
        <f t="shared" si="0"/>
        <v>-4</v>
      </c>
      <c r="Q6" s="1">
        <f t="shared" si="1"/>
        <v>0</v>
      </c>
      <c r="R6">
        <f t="shared" si="2"/>
        <v>0</v>
      </c>
      <c r="S6">
        <f t="shared" si="3"/>
        <v>18</v>
      </c>
      <c r="T6">
        <f t="shared" si="4"/>
        <v>16</v>
      </c>
      <c r="U6" s="2">
        <f>EXP((-1/(2*$E6^2))*R6)</f>
        <v>1</v>
      </c>
      <c r="V6" s="2">
        <f>EXP((-1/(2*$E6^2))*S6)</f>
        <v>0.69767632607103103</v>
      </c>
      <c r="W6" s="2">
        <f t="shared" si="5"/>
        <v>0.72614903707369094</v>
      </c>
      <c r="X6">
        <v>1</v>
      </c>
      <c r="CJ6" s="3" cm="1">
        <f t="array" ref="CJ6:CM6">TRANSPOSE(_xlfn.ANCHORARRAY($CH$2))</f>
        <v>2.004697040233582</v>
      </c>
      <c r="CK6">
        <v>-1.3071156671338215</v>
      </c>
      <c r="CL6">
        <v>-0.11685907832031495</v>
      </c>
      <c r="CM6">
        <v>7.2772292540221883E-3</v>
      </c>
      <c r="CO6" s="3">
        <f>SUMPRODUCT(U6:X6,_xlfn.ANCHORARRAY(CJ6))</f>
        <v>1.0151735058961793</v>
      </c>
      <c r="CQ6" s="3">
        <f>(D6-CO6)^2/2</f>
        <v>1.1511764059069358E-4</v>
      </c>
    </row>
    <row r="7" spans="1:95" x14ac:dyDescent="0.25">
      <c r="A7" s="7">
        <v>6</v>
      </c>
      <c r="B7" s="7">
        <v>2</v>
      </c>
      <c r="C7" s="7">
        <v>2</v>
      </c>
      <c r="D7" s="7">
        <v>1</v>
      </c>
      <c r="E7" s="9">
        <v>5</v>
      </c>
      <c r="F7" s="1">
        <v>1</v>
      </c>
      <c r="G7" s="1">
        <v>3</v>
      </c>
      <c r="H7" s="1">
        <v>4</v>
      </c>
      <c r="I7" s="1">
        <v>0</v>
      </c>
      <c r="J7" s="1">
        <v>5</v>
      </c>
      <c r="K7" s="1">
        <v>3</v>
      </c>
      <c r="L7" s="1">
        <f t="shared" ref="L7:L23" si="6">B7-F7</f>
        <v>1</v>
      </c>
      <c r="M7" s="1">
        <f t="shared" ref="M7:M23" si="7">C7-G7</f>
        <v>-1</v>
      </c>
      <c r="N7" s="1">
        <f t="shared" ref="N7:N23" si="8">B7-H7</f>
        <v>-2</v>
      </c>
      <c r="O7" s="1">
        <f t="shared" ref="O7:O23" si="9">C7-I7</f>
        <v>2</v>
      </c>
      <c r="P7" s="1">
        <f t="shared" ref="P7:P23" si="10">B7-J7</f>
        <v>-3</v>
      </c>
      <c r="Q7" s="1">
        <f t="shared" ref="Q7:Q23" si="11">C7-K7</f>
        <v>-1</v>
      </c>
      <c r="R7">
        <f t="shared" ref="R7:R23" si="12">SUMSQ(L7,M7)</f>
        <v>2</v>
      </c>
      <c r="S7">
        <f t="shared" ref="S7:S23" si="13">SUMSQ(N7,O7)</f>
        <v>8</v>
      </c>
      <c r="T7">
        <f t="shared" ref="T7:T23" si="14">SUMSQ(P7,Q7)</f>
        <v>10</v>
      </c>
      <c r="U7" s="2">
        <f t="shared" ref="U7:U23" si="15">EXP((-1/(2*$E7^2))*R7)</f>
        <v>0.96078943915232318</v>
      </c>
      <c r="V7" s="2">
        <f t="shared" ref="V7:V23" si="16">EXP((-1/(2*$E7^2))*S7)</f>
        <v>0.85214378896621135</v>
      </c>
      <c r="W7" s="2">
        <f t="shared" ref="W7:W23" si="17">EXP((-1/(2*$E7^2))*T7)</f>
        <v>0.81873075307798182</v>
      </c>
      <c r="X7">
        <v>1</v>
      </c>
      <c r="CJ7" s="3" cm="1">
        <f t="array" ref="CJ7:CM7">TRANSPOSE(_xlfn.ANCHORARRAY($CH$2))</f>
        <v>2.004697040233582</v>
      </c>
      <c r="CK7">
        <v>-1.3071156671338215</v>
      </c>
      <c r="CL7">
        <v>-0.11685907832031495</v>
      </c>
      <c r="CM7">
        <v>7.2772292540221883E-3</v>
      </c>
      <c r="CO7" s="3">
        <f t="shared" ref="CO7:CO23" si="18">SUMPRODUCT(U7:X7,_xlfn.ANCHORARRAY(CJ7))</f>
        <v>0.72384235580466572</v>
      </c>
      <c r="CQ7" s="3">
        <f t="shared" ref="CQ7:CQ23" si="19">(D7-CO7)^2/2</f>
        <v>3.8131522223758423E-2</v>
      </c>
    </row>
    <row r="8" spans="1:95" x14ac:dyDescent="0.25">
      <c r="A8" s="7">
        <v>7</v>
      </c>
      <c r="B8" s="7">
        <v>2</v>
      </c>
      <c r="C8" s="7">
        <v>3</v>
      </c>
      <c r="D8" s="7">
        <v>1</v>
      </c>
      <c r="E8" s="9">
        <v>5</v>
      </c>
      <c r="F8" s="1">
        <v>1</v>
      </c>
      <c r="G8" s="1">
        <v>3</v>
      </c>
      <c r="H8" s="1">
        <v>4</v>
      </c>
      <c r="I8" s="1">
        <v>0</v>
      </c>
      <c r="J8" s="1">
        <v>5</v>
      </c>
      <c r="K8" s="1">
        <v>3</v>
      </c>
      <c r="L8" s="1">
        <f t="shared" si="6"/>
        <v>1</v>
      </c>
      <c r="M8" s="1">
        <f t="shared" si="7"/>
        <v>0</v>
      </c>
      <c r="N8" s="1">
        <f t="shared" si="8"/>
        <v>-2</v>
      </c>
      <c r="O8" s="1">
        <f t="shared" si="9"/>
        <v>3</v>
      </c>
      <c r="P8" s="1">
        <f t="shared" si="10"/>
        <v>-3</v>
      </c>
      <c r="Q8" s="1">
        <f t="shared" si="11"/>
        <v>0</v>
      </c>
      <c r="R8">
        <f t="shared" si="12"/>
        <v>1</v>
      </c>
      <c r="S8">
        <f t="shared" si="13"/>
        <v>13</v>
      </c>
      <c r="T8">
        <f t="shared" si="14"/>
        <v>9</v>
      </c>
      <c r="U8" s="2">
        <f t="shared" si="15"/>
        <v>0.98019867330675525</v>
      </c>
      <c r="V8" s="2">
        <f t="shared" si="16"/>
        <v>0.77105158580356625</v>
      </c>
      <c r="W8" s="2">
        <f t="shared" si="17"/>
        <v>0.835270211411272</v>
      </c>
      <c r="X8">
        <v>1</v>
      </c>
      <c r="CJ8" s="3" cm="1">
        <f t="array" ref="CJ8:CM8">TRANSPOSE(_xlfn.ANCHORARRAY($CH$2))</f>
        <v>2.004697040233582</v>
      </c>
      <c r="CK8">
        <v>-1.3071156671338215</v>
      </c>
      <c r="CL8">
        <v>-0.11685907832031495</v>
      </c>
      <c r="CM8">
        <v>7.2772292540221883E-3</v>
      </c>
      <c r="CO8" s="3">
        <f t="shared" si="18"/>
        <v>0.86681609344680277</v>
      </c>
      <c r="CQ8" s="3">
        <f t="shared" si="19"/>
        <v>8.8689764823853857E-3</v>
      </c>
    </row>
    <row r="9" spans="1:95" x14ac:dyDescent="0.25">
      <c r="A9" s="7">
        <v>8</v>
      </c>
      <c r="B9" s="7">
        <v>3</v>
      </c>
      <c r="C9" s="7">
        <v>2</v>
      </c>
      <c r="D9" s="7">
        <v>1</v>
      </c>
      <c r="E9" s="9">
        <v>5</v>
      </c>
      <c r="F9" s="1">
        <v>1</v>
      </c>
      <c r="G9" s="1">
        <v>3</v>
      </c>
      <c r="H9" s="1">
        <v>4</v>
      </c>
      <c r="I9" s="1">
        <v>0</v>
      </c>
      <c r="J9" s="1">
        <v>5</v>
      </c>
      <c r="K9" s="1">
        <v>3</v>
      </c>
      <c r="L9" s="1">
        <f t="shared" si="6"/>
        <v>2</v>
      </c>
      <c r="M9" s="1">
        <f t="shared" si="7"/>
        <v>-1</v>
      </c>
      <c r="N9" s="1">
        <f t="shared" si="8"/>
        <v>-1</v>
      </c>
      <c r="O9" s="1">
        <f t="shared" si="9"/>
        <v>2</v>
      </c>
      <c r="P9" s="1">
        <f t="shared" si="10"/>
        <v>-2</v>
      </c>
      <c r="Q9" s="1">
        <f t="shared" si="11"/>
        <v>-1</v>
      </c>
      <c r="R9">
        <f t="shared" si="12"/>
        <v>5</v>
      </c>
      <c r="S9">
        <f t="shared" si="13"/>
        <v>5</v>
      </c>
      <c r="T9">
        <f t="shared" si="14"/>
        <v>5</v>
      </c>
      <c r="U9" s="2">
        <f t="shared" si="15"/>
        <v>0.90483741803595952</v>
      </c>
      <c r="V9" s="2">
        <f t="shared" si="16"/>
        <v>0.90483741803595952</v>
      </c>
      <c r="W9" s="2">
        <f t="shared" si="17"/>
        <v>0.90483741803595952</v>
      </c>
      <c r="X9">
        <v>1</v>
      </c>
      <c r="CJ9" s="3" cm="1">
        <f t="array" ref="CJ9:CM9">TRANSPOSE(_xlfn.ANCHORARRAY($CH$2))</f>
        <v>2.004697040233582</v>
      </c>
      <c r="CK9">
        <v>-1.3071156671338215</v>
      </c>
      <c r="CL9">
        <v>-0.11685907832031495</v>
      </c>
      <c r="CM9">
        <v>7.2772292540221883E-3</v>
      </c>
      <c r="CO9" s="3">
        <f t="shared" si="18"/>
        <v>0.53273649105817322</v>
      </c>
      <c r="CQ9" s="3">
        <f t="shared" si="19"/>
        <v>0.10916759339431431</v>
      </c>
    </row>
    <row r="10" spans="1:95" x14ac:dyDescent="0.25">
      <c r="A10" s="7">
        <v>9</v>
      </c>
      <c r="B10" s="7">
        <v>4</v>
      </c>
      <c r="C10" s="7">
        <v>1</v>
      </c>
      <c r="D10" s="7">
        <v>1</v>
      </c>
      <c r="E10" s="9">
        <v>5</v>
      </c>
      <c r="F10" s="1">
        <v>1</v>
      </c>
      <c r="G10" s="1">
        <v>3</v>
      </c>
      <c r="H10" s="1">
        <v>4</v>
      </c>
      <c r="I10" s="1">
        <v>0</v>
      </c>
      <c r="J10" s="1">
        <v>5</v>
      </c>
      <c r="K10" s="1">
        <v>3</v>
      </c>
      <c r="L10" s="1">
        <f t="shared" si="6"/>
        <v>3</v>
      </c>
      <c r="M10" s="1">
        <f t="shared" si="7"/>
        <v>-2</v>
      </c>
      <c r="N10" s="1">
        <f t="shared" si="8"/>
        <v>0</v>
      </c>
      <c r="O10" s="1">
        <f t="shared" si="9"/>
        <v>1</v>
      </c>
      <c r="P10" s="1">
        <f t="shared" si="10"/>
        <v>-1</v>
      </c>
      <c r="Q10" s="1">
        <f t="shared" si="11"/>
        <v>-2</v>
      </c>
      <c r="R10">
        <f t="shared" si="12"/>
        <v>13</v>
      </c>
      <c r="S10">
        <f t="shared" si="13"/>
        <v>1</v>
      </c>
      <c r="T10">
        <f t="shared" si="14"/>
        <v>5</v>
      </c>
      <c r="U10" s="2">
        <f t="shared" si="15"/>
        <v>0.77105158580356625</v>
      </c>
      <c r="V10" s="2">
        <f t="shared" si="16"/>
        <v>0.98019867330675525</v>
      </c>
      <c r="W10" s="2">
        <f t="shared" si="17"/>
        <v>0.90483741803595952</v>
      </c>
      <c r="X10">
        <v>1</v>
      </c>
      <c r="CJ10" s="3" cm="1">
        <f t="array" ref="CJ10:CM10">TRANSPOSE(_xlfn.ANCHORARRAY($CH$2))</f>
        <v>2.004697040233582</v>
      </c>
      <c r="CK10">
        <v>-1.3071156671338215</v>
      </c>
      <c r="CL10">
        <v>-0.11685907832031495</v>
      </c>
      <c r="CM10">
        <v>7.2772292540221883E-3</v>
      </c>
      <c r="CO10" s="3">
        <f t="shared" si="18"/>
        <v>0.16603055169737913</v>
      </c>
      <c r="CQ10" s="3">
        <f t="shared" si="19"/>
        <v>0.34775252035108889</v>
      </c>
    </row>
    <row r="11" spans="1:95" x14ac:dyDescent="0.25">
      <c r="A11" s="7">
        <v>10</v>
      </c>
      <c r="B11" s="7">
        <v>4</v>
      </c>
      <c r="C11" s="7">
        <v>3</v>
      </c>
      <c r="D11" s="7">
        <v>1</v>
      </c>
      <c r="E11" s="9">
        <v>5</v>
      </c>
      <c r="F11" s="1">
        <v>1</v>
      </c>
      <c r="G11" s="1">
        <v>3</v>
      </c>
      <c r="H11" s="1">
        <v>4</v>
      </c>
      <c r="I11" s="1">
        <v>0</v>
      </c>
      <c r="J11" s="1">
        <v>5</v>
      </c>
      <c r="K11" s="1">
        <v>3</v>
      </c>
      <c r="L11" s="1">
        <f t="shared" si="6"/>
        <v>3</v>
      </c>
      <c r="M11" s="1">
        <f t="shared" si="7"/>
        <v>0</v>
      </c>
      <c r="N11" s="1">
        <f t="shared" si="8"/>
        <v>0</v>
      </c>
      <c r="O11" s="1">
        <f t="shared" si="9"/>
        <v>3</v>
      </c>
      <c r="P11" s="1">
        <f t="shared" si="10"/>
        <v>-1</v>
      </c>
      <c r="Q11" s="1">
        <f t="shared" si="11"/>
        <v>0</v>
      </c>
      <c r="R11">
        <f t="shared" si="12"/>
        <v>9</v>
      </c>
      <c r="S11">
        <f t="shared" si="13"/>
        <v>9</v>
      </c>
      <c r="T11">
        <f t="shared" si="14"/>
        <v>1</v>
      </c>
      <c r="U11" s="2">
        <f t="shared" si="15"/>
        <v>0.835270211411272</v>
      </c>
      <c r="V11" s="2">
        <f t="shared" si="16"/>
        <v>0.835270211411272</v>
      </c>
      <c r="W11" s="2">
        <f t="shared" si="17"/>
        <v>0.98019867330675525</v>
      </c>
      <c r="X11">
        <v>1</v>
      </c>
      <c r="CJ11" s="3" cm="1">
        <f t="array" ref="CJ11:CM11">TRANSPOSE(_xlfn.ANCHORARRAY($CH$2))</f>
        <v>2.004697040233582</v>
      </c>
      <c r="CK11">
        <v>-1.3071156671338215</v>
      </c>
      <c r="CL11">
        <v>-0.11685907832031495</v>
      </c>
      <c r="CM11">
        <v>7.2772292540221883E-3</v>
      </c>
      <c r="CO11" s="3">
        <f t="shared" si="18"/>
        <v>0.47540105670620159</v>
      </c>
      <c r="CQ11" s="3">
        <f t="shared" si="19"/>
        <v>0.13760202565248497</v>
      </c>
    </row>
    <row r="12" spans="1:95" x14ac:dyDescent="0.25">
      <c r="A12" s="7">
        <v>11</v>
      </c>
      <c r="B12" s="7">
        <v>0</v>
      </c>
      <c r="C12" s="7">
        <v>3</v>
      </c>
      <c r="D12" s="7">
        <v>1</v>
      </c>
      <c r="E12" s="9">
        <v>5</v>
      </c>
      <c r="F12" s="1">
        <v>1</v>
      </c>
      <c r="G12" s="1">
        <v>3</v>
      </c>
      <c r="H12" s="1">
        <v>4</v>
      </c>
      <c r="I12" s="1">
        <v>0</v>
      </c>
      <c r="J12" s="1">
        <v>5</v>
      </c>
      <c r="K12" s="1">
        <v>3</v>
      </c>
      <c r="L12" s="1">
        <f t="shared" si="6"/>
        <v>-1</v>
      </c>
      <c r="M12" s="1">
        <f t="shared" si="7"/>
        <v>0</v>
      </c>
      <c r="N12" s="1">
        <f t="shared" si="8"/>
        <v>-4</v>
      </c>
      <c r="O12" s="1">
        <f t="shared" si="9"/>
        <v>3</v>
      </c>
      <c r="P12" s="1">
        <f t="shared" si="10"/>
        <v>-5</v>
      </c>
      <c r="Q12" s="1">
        <f t="shared" si="11"/>
        <v>0</v>
      </c>
      <c r="R12">
        <f t="shared" si="12"/>
        <v>1</v>
      </c>
      <c r="S12">
        <f t="shared" si="13"/>
        <v>25</v>
      </c>
      <c r="T12">
        <f t="shared" si="14"/>
        <v>25</v>
      </c>
      <c r="U12" s="2">
        <f t="shared" si="15"/>
        <v>0.98019867330675525</v>
      </c>
      <c r="V12" s="2">
        <f t="shared" si="16"/>
        <v>0.60653065971263342</v>
      </c>
      <c r="W12" s="2">
        <f t="shared" si="17"/>
        <v>0.60653065971263342</v>
      </c>
      <c r="X12">
        <v>1</v>
      </c>
      <c r="CJ12" s="3" cm="1">
        <f t="array" ref="CJ12:CM12">TRANSPOSE(_xlfn.ANCHORARRAY($CH$2))</f>
        <v>2.004697040233582</v>
      </c>
      <c r="CK12">
        <v>-1.3071156671338215</v>
      </c>
      <c r="CL12">
        <v>-0.11685907832031495</v>
      </c>
      <c r="CM12">
        <v>7.2772292540221883E-3</v>
      </c>
      <c r="CO12" s="3">
        <f t="shared" si="18"/>
        <v>1.1085942666985313</v>
      </c>
      <c r="CQ12" s="3">
        <f t="shared" si="19"/>
        <v>5.8963573798958765E-3</v>
      </c>
    </row>
    <row r="13" spans="1:95" x14ac:dyDescent="0.25">
      <c r="A13" s="7">
        <v>12</v>
      </c>
      <c r="B13" s="7">
        <v>2</v>
      </c>
      <c r="C13" s="7">
        <v>0</v>
      </c>
      <c r="D13" s="7">
        <v>0</v>
      </c>
      <c r="E13" s="9">
        <v>5</v>
      </c>
      <c r="F13" s="1">
        <v>1</v>
      </c>
      <c r="G13" s="1">
        <v>3</v>
      </c>
      <c r="H13" s="1">
        <v>4</v>
      </c>
      <c r="I13" s="1">
        <v>0</v>
      </c>
      <c r="J13" s="1">
        <v>5</v>
      </c>
      <c r="K13" s="1">
        <v>3</v>
      </c>
      <c r="L13" s="1">
        <f t="shared" si="6"/>
        <v>1</v>
      </c>
      <c r="M13" s="1">
        <f t="shared" si="7"/>
        <v>-3</v>
      </c>
      <c r="N13" s="1">
        <f t="shared" si="8"/>
        <v>-2</v>
      </c>
      <c r="O13" s="1">
        <f t="shared" si="9"/>
        <v>0</v>
      </c>
      <c r="P13" s="1">
        <f t="shared" si="10"/>
        <v>-3</v>
      </c>
      <c r="Q13" s="1">
        <f t="shared" si="11"/>
        <v>-3</v>
      </c>
      <c r="R13">
        <f t="shared" si="12"/>
        <v>10</v>
      </c>
      <c r="S13">
        <f t="shared" si="13"/>
        <v>4</v>
      </c>
      <c r="T13">
        <f t="shared" si="14"/>
        <v>18</v>
      </c>
      <c r="U13" s="2">
        <f t="shared" si="15"/>
        <v>0.81873075307798182</v>
      </c>
      <c r="V13" s="2">
        <f t="shared" si="16"/>
        <v>0.92311634638663576</v>
      </c>
      <c r="W13" s="2">
        <f t="shared" si="17"/>
        <v>0.69767632607103103</v>
      </c>
      <c r="X13">
        <v>1</v>
      </c>
      <c r="CJ13" s="3" cm="1">
        <f t="array" ref="CJ13:CM13">TRANSPOSE(_xlfn.ANCHORARRAY($CH$2))</f>
        <v>2.004697040233582</v>
      </c>
      <c r="CK13">
        <v>-1.3071156671338215</v>
      </c>
      <c r="CL13">
        <v>-0.11685907832031495</v>
      </c>
      <c r="CM13">
        <v>7.2772292540221883E-3</v>
      </c>
      <c r="CO13" s="3">
        <f t="shared" si="18"/>
        <v>0.36043469531779648</v>
      </c>
      <c r="CQ13" s="3">
        <f t="shared" si="19"/>
        <v>6.4956584794416392E-2</v>
      </c>
    </row>
    <row r="14" spans="1:95" x14ac:dyDescent="0.25">
      <c r="A14" s="7">
        <v>13</v>
      </c>
      <c r="B14" s="7">
        <v>2</v>
      </c>
      <c r="C14" s="7">
        <v>1</v>
      </c>
      <c r="D14" s="7">
        <v>0</v>
      </c>
      <c r="E14" s="9">
        <v>5</v>
      </c>
      <c r="F14" s="1">
        <v>1</v>
      </c>
      <c r="G14" s="1">
        <v>3</v>
      </c>
      <c r="H14" s="1">
        <v>4</v>
      </c>
      <c r="I14" s="1">
        <v>0</v>
      </c>
      <c r="J14" s="1">
        <v>5</v>
      </c>
      <c r="K14" s="1">
        <v>3</v>
      </c>
      <c r="L14" s="1">
        <f t="shared" si="6"/>
        <v>1</v>
      </c>
      <c r="M14" s="1">
        <f t="shared" si="7"/>
        <v>-2</v>
      </c>
      <c r="N14" s="1">
        <f t="shared" si="8"/>
        <v>-2</v>
      </c>
      <c r="O14" s="1">
        <f t="shared" si="9"/>
        <v>1</v>
      </c>
      <c r="P14" s="1">
        <f t="shared" si="10"/>
        <v>-3</v>
      </c>
      <c r="Q14" s="1">
        <f t="shared" si="11"/>
        <v>-2</v>
      </c>
      <c r="R14">
        <f t="shared" si="12"/>
        <v>5</v>
      </c>
      <c r="S14">
        <f t="shared" si="13"/>
        <v>5</v>
      </c>
      <c r="T14">
        <f t="shared" si="14"/>
        <v>13</v>
      </c>
      <c r="U14" s="2">
        <f t="shared" si="15"/>
        <v>0.90483741803595952</v>
      </c>
      <c r="V14" s="2">
        <f t="shared" si="16"/>
        <v>0.90483741803595952</v>
      </c>
      <c r="W14" s="2">
        <f t="shared" si="17"/>
        <v>0.77105158580356625</v>
      </c>
      <c r="X14">
        <v>1</v>
      </c>
      <c r="CJ14" s="3" cm="1">
        <f t="array" ref="CJ14:CM14">TRANSPOSE(_xlfn.ANCHORARRAY($CH$2))</f>
        <v>2.004697040233582</v>
      </c>
      <c r="CK14">
        <v>-1.3071156671338215</v>
      </c>
      <c r="CL14">
        <v>-0.11685907832031495</v>
      </c>
      <c r="CM14">
        <v>7.2772292540221883E-3</v>
      </c>
      <c r="CO14" s="3">
        <f t="shared" si="18"/>
        <v>0.54837058010516693</v>
      </c>
      <c r="CQ14" s="3">
        <f t="shared" si="19"/>
        <v>0.15035514656243865</v>
      </c>
    </row>
    <row r="15" spans="1:95" x14ac:dyDescent="0.25">
      <c r="A15" s="7">
        <v>14</v>
      </c>
      <c r="B15" s="7">
        <v>3</v>
      </c>
      <c r="C15" s="7">
        <v>0</v>
      </c>
      <c r="D15" s="7">
        <v>0</v>
      </c>
      <c r="E15" s="9">
        <v>5</v>
      </c>
      <c r="F15" s="1">
        <v>1</v>
      </c>
      <c r="G15" s="1">
        <v>3</v>
      </c>
      <c r="H15" s="1">
        <v>4</v>
      </c>
      <c r="I15" s="1">
        <v>0</v>
      </c>
      <c r="J15" s="1">
        <v>5</v>
      </c>
      <c r="K15" s="1">
        <v>3</v>
      </c>
      <c r="L15" s="1">
        <f t="shared" si="6"/>
        <v>2</v>
      </c>
      <c r="M15" s="1">
        <f t="shared" si="7"/>
        <v>-3</v>
      </c>
      <c r="N15" s="1">
        <f t="shared" si="8"/>
        <v>-1</v>
      </c>
      <c r="O15" s="1">
        <f t="shared" si="9"/>
        <v>0</v>
      </c>
      <c r="P15" s="1">
        <f t="shared" si="10"/>
        <v>-2</v>
      </c>
      <c r="Q15" s="1">
        <f t="shared" si="11"/>
        <v>-3</v>
      </c>
      <c r="R15">
        <f t="shared" si="12"/>
        <v>13</v>
      </c>
      <c r="S15">
        <f t="shared" si="13"/>
        <v>1</v>
      </c>
      <c r="T15">
        <f t="shared" si="14"/>
        <v>13</v>
      </c>
      <c r="U15" s="2">
        <f t="shared" si="15"/>
        <v>0.77105158580356625</v>
      </c>
      <c r="V15" s="2">
        <f t="shared" si="16"/>
        <v>0.98019867330675525</v>
      </c>
      <c r="W15" s="2">
        <f t="shared" si="17"/>
        <v>0.77105158580356625</v>
      </c>
      <c r="X15">
        <v>1</v>
      </c>
      <c r="CJ15" s="3" cm="1">
        <f t="array" ref="CJ15:CM15">TRANSPOSE(_xlfn.ANCHORARRAY($CH$2))</f>
        <v>2.004697040233582</v>
      </c>
      <c r="CK15">
        <v>-1.3071156671338215</v>
      </c>
      <c r="CL15">
        <v>-0.11685907832031495</v>
      </c>
      <c r="CM15">
        <v>7.2772292540221883E-3</v>
      </c>
      <c r="CO15" s="3">
        <f t="shared" si="18"/>
        <v>0.18166464074437289</v>
      </c>
      <c r="CQ15" s="3">
        <f t="shared" si="19"/>
        <v>1.6501020848391033E-2</v>
      </c>
    </row>
    <row r="16" spans="1:95" x14ac:dyDescent="0.25">
      <c r="A16" s="7">
        <v>15</v>
      </c>
      <c r="B16" s="7">
        <v>3</v>
      </c>
      <c r="C16" s="7">
        <v>1</v>
      </c>
      <c r="D16" s="7">
        <v>0</v>
      </c>
      <c r="E16" s="9">
        <v>5</v>
      </c>
      <c r="F16" s="1">
        <v>1</v>
      </c>
      <c r="G16" s="1">
        <v>3</v>
      </c>
      <c r="H16" s="1">
        <v>4</v>
      </c>
      <c r="I16" s="1">
        <v>0</v>
      </c>
      <c r="J16" s="1">
        <v>5</v>
      </c>
      <c r="K16" s="1">
        <v>3</v>
      </c>
      <c r="L16" s="1">
        <f t="shared" si="6"/>
        <v>2</v>
      </c>
      <c r="M16" s="1">
        <f t="shared" si="7"/>
        <v>-2</v>
      </c>
      <c r="N16" s="1">
        <f t="shared" si="8"/>
        <v>-1</v>
      </c>
      <c r="O16" s="1">
        <f t="shared" si="9"/>
        <v>1</v>
      </c>
      <c r="P16" s="1">
        <f t="shared" si="10"/>
        <v>-2</v>
      </c>
      <c r="Q16" s="1">
        <f t="shared" si="11"/>
        <v>-2</v>
      </c>
      <c r="R16">
        <f t="shared" si="12"/>
        <v>8</v>
      </c>
      <c r="S16">
        <f t="shared" si="13"/>
        <v>2</v>
      </c>
      <c r="T16">
        <f t="shared" si="14"/>
        <v>8</v>
      </c>
      <c r="U16" s="2">
        <f t="shared" si="15"/>
        <v>0.85214378896621135</v>
      </c>
      <c r="V16" s="2">
        <f t="shared" si="16"/>
        <v>0.96078943915232318</v>
      </c>
      <c r="W16" s="2">
        <f t="shared" si="17"/>
        <v>0.85214378896621135</v>
      </c>
      <c r="X16">
        <v>1</v>
      </c>
      <c r="CJ16" s="3" cm="1">
        <f t="array" ref="CJ16:CM16">TRANSPOSE(_xlfn.ANCHORARRAY($CH$2))</f>
        <v>2.004697040233582</v>
      </c>
      <c r="CK16">
        <v>-1.3071156671338215</v>
      </c>
      <c r="CL16">
        <v>-0.11685907832031495</v>
      </c>
      <c r="CM16">
        <v>7.2772292540221883E-3</v>
      </c>
      <c r="CO16" s="3">
        <f t="shared" si="18"/>
        <v>0.36012369434032454</v>
      </c>
      <c r="CQ16" s="3">
        <f t="shared" si="19"/>
        <v>6.4844537612661748E-2</v>
      </c>
    </row>
    <row r="17" spans="1:95" x14ac:dyDescent="0.25">
      <c r="A17" s="7">
        <v>16</v>
      </c>
      <c r="B17" s="7">
        <v>3</v>
      </c>
      <c r="C17" s="7">
        <v>3</v>
      </c>
      <c r="D17" s="7">
        <v>0</v>
      </c>
      <c r="E17" s="9">
        <v>5</v>
      </c>
      <c r="F17" s="1">
        <v>1</v>
      </c>
      <c r="G17" s="1">
        <v>3</v>
      </c>
      <c r="H17" s="1">
        <v>4</v>
      </c>
      <c r="I17" s="1">
        <v>0</v>
      </c>
      <c r="J17" s="1">
        <v>5</v>
      </c>
      <c r="K17" s="1">
        <v>3</v>
      </c>
      <c r="L17" s="1">
        <f t="shared" si="6"/>
        <v>2</v>
      </c>
      <c r="M17" s="1">
        <f t="shared" si="7"/>
        <v>0</v>
      </c>
      <c r="N17" s="1">
        <f t="shared" si="8"/>
        <v>-1</v>
      </c>
      <c r="O17" s="1">
        <f t="shared" si="9"/>
        <v>3</v>
      </c>
      <c r="P17" s="1">
        <f t="shared" si="10"/>
        <v>-2</v>
      </c>
      <c r="Q17" s="1">
        <f t="shared" si="11"/>
        <v>0</v>
      </c>
      <c r="R17">
        <f t="shared" si="12"/>
        <v>4</v>
      </c>
      <c r="S17">
        <f t="shared" si="13"/>
        <v>10</v>
      </c>
      <c r="T17">
        <f t="shared" si="14"/>
        <v>4</v>
      </c>
      <c r="U17" s="2">
        <f t="shared" si="15"/>
        <v>0.92311634638663576</v>
      </c>
      <c r="V17" s="2">
        <f t="shared" si="16"/>
        <v>0.81873075307798182</v>
      </c>
      <c r="W17" s="2">
        <f t="shared" si="17"/>
        <v>0.92311634638663576</v>
      </c>
      <c r="X17">
        <v>1</v>
      </c>
      <c r="CJ17" s="3" cm="1">
        <f t="array" ref="CJ17:CM17">TRANSPOSE(_xlfn.ANCHORARRAY($CH$2))</f>
        <v>2.004697040233582</v>
      </c>
      <c r="CK17">
        <v>-1.3071156671338215</v>
      </c>
      <c r="CL17">
        <v>-0.11685907832031495</v>
      </c>
      <c r="CM17">
        <v>7.2772292540221883E-3</v>
      </c>
      <c r="CO17" s="3">
        <f t="shared" si="18"/>
        <v>0.67979551671288774</v>
      </c>
      <c r="CQ17" s="3">
        <f t="shared" si="19"/>
        <v>0.23106097227147102</v>
      </c>
    </row>
    <row r="18" spans="1:95" x14ac:dyDescent="0.25">
      <c r="A18" s="10">
        <v>17</v>
      </c>
      <c r="B18" s="7">
        <v>4</v>
      </c>
      <c r="C18" s="7">
        <v>0</v>
      </c>
      <c r="D18" s="7">
        <v>0</v>
      </c>
      <c r="E18" s="9">
        <v>5</v>
      </c>
      <c r="F18" s="1">
        <v>1</v>
      </c>
      <c r="G18" s="1">
        <v>3</v>
      </c>
      <c r="H18" s="1">
        <v>4</v>
      </c>
      <c r="I18" s="1">
        <v>0</v>
      </c>
      <c r="J18" s="1">
        <v>5</v>
      </c>
      <c r="K18" s="1">
        <v>3</v>
      </c>
      <c r="L18" s="1">
        <f t="shared" si="6"/>
        <v>3</v>
      </c>
      <c r="M18" s="1">
        <f t="shared" si="7"/>
        <v>-3</v>
      </c>
      <c r="N18" s="1">
        <f t="shared" si="8"/>
        <v>0</v>
      </c>
      <c r="O18" s="1">
        <f t="shared" si="9"/>
        <v>0</v>
      </c>
      <c r="P18" s="1">
        <f t="shared" si="10"/>
        <v>-1</v>
      </c>
      <c r="Q18" s="1">
        <f t="shared" si="11"/>
        <v>-3</v>
      </c>
      <c r="R18">
        <f t="shared" si="12"/>
        <v>18</v>
      </c>
      <c r="S18">
        <f t="shared" si="13"/>
        <v>0</v>
      </c>
      <c r="T18">
        <f t="shared" si="14"/>
        <v>10</v>
      </c>
      <c r="U18" s="2">
        <f t="shared" si="15"/>
        <v>0.69767632607103103</v>
      </c>
      <c r="V18" s="2">
        <f t="shared" si="16"/>
        <v>1</v>
      </c>
      <c r="W18" s="2">
        <f t="shared" si="17"/>
        <v>0.81873075307798182</v>
      </c>
      <c r="X18">
        <v>1</v>
      </c>
      <c r="CJ18" s="3" cm="1">
        <f t="array" ref="CJ18:CM18">TRANSPOSE(_xlfn.ANCHORARRAY($CH$2))</f>
        <v>2.004697040233582</v>
      </c>
      <c r="CK18">
        <v>-1.3071156671338215</v>
      </c>
      <c r="CL18">
        <v>-0.11685907832031495</v>
      </c>
      <c r="CM18">
        <v>7.2772292540221883E-3</v>
      </c>
      <c r="CO18" s="3">
        <f t="shared" si="18"/>
        <v>3.1151068386457564E-3</v>
      </c>
      <c r="CQ18" s="3">
        <f t="shared" si="19"/>
        <v>4.8519453080887798E-6</v>
      </c>
    </row>
    <row r="19" spans="1:95" x14ac:dyDescent="0.25">
      <c r="A19" s="7">
        <v>18</v>
      </c>
      <c r="B19" s="7">
        <v>4</v>
      </c>
      <c r="C19" s="7">
        <v>2</v>
      </c>
      <c r="D19" s="7">
        <v>0</v>
      </c>
      <c r="E19" s="9">
        <v>5</v>
      </c>
      <c r="F19" s="1">
        <v>1</v>
      </c>
      <c r="G19" s="1">
        <v>3</v>
      </c>
      <c r="H19" s="1">
        <v>4</v>
      </c>
      <c r="I19" s="1">
        <v>0</v>
      </c>
      <c r="J19" s="1">
        <v>5</v>
      </c>
      <c r="K19" s="1">
        <v>3</v>
      </c>
      <c r="L19" s="1">
        <f t="shared" si="6"/>
        <v>3</v>
      </c>
      <c r="M19" s="1">
        <f t="shared" si="7"/>
        <v>-1</v>
      </c>
      <c r="N19" s="1">
        <f t="shared" si="8"/>
        <v>0</v>
      </c>
      <c r="O19" s="1">
        <f t="shared" si="9"/>
        <v>2</v>
      </c>
      <c r="P19" s="1">
        <f t="shared" si="10"/>
        <v>-1</v>
      </c>
      <c r="Q19" s="1">
        <f t="shared" si="11"/>
        <v>-1</v>
      </c>
      <c r="R19">
        <f t="shared" si="12"/>
        <v>10</v>
      </c>
      <c r="S19">
        <f t="shared" si="13"/>
        <v>4</v>
      </c>
      <c r="T19">
        <f t="shared" si="14"/>
        <v>2</v>
      </c>
      <c r="U19" s="2">
        <f t="shared" si="15"/>
        <v>0.81873075307798182</v>
      </c>
      <c r="V19" s="2">
        <f t="shared" si="16"/>
        <v>0.92311634638663576</v>
      </c>
      <c r="W19" s="2">
        <f t="shared" si="17"/>
        <v>0.96078943915232318</v>
      </c>
      <c r="X19">
        <v>1</v>
      </c>
      <c r="CJ19" s="3" cm="1">
        <f t="array" ref="CJ19:CM19">TRANSPOSE(_xlfn.ANCHORARRAY($CH$2))</f>
        <v>2.004697040233582</v>
      </c>
      <c r="CK19">
        <v>-1.3071156671338215</v>
      </c>
      <c r="CL19">
        <v>-0.11685907832031495</v>
      </c>
      <c r="CM19">
        <v>7.2772292540221883E-3</v>
      </c>
      <c r="CO19" s="3">
        <f t="shared" si="18"/>
        <v>0.32968753942912787</v>
      </c>
      <c r="CQ19" s="3">
        <f t="shared" si="19"/>
        <v>5.434693682741637E-2</v>
      </c>
    </row>
    <row r="20" spans="1:95" x14ac:dyDescent="0.25">
      <c r="A20" s="7">
        <v>19</v>
      </c>
      <c r="B20" s="7">
        <v>5</v>
      </c>
      <c r="C20" s="7">
        <v>0</v>
      </c>
      <c r="D20" s="7">
        <v>0</v>
      </c>
      <c r="E20" s="9">
        <v>5</v>
      </c>
      <c r="F20" s="1">
        <v>1</v>
      </c>
      <c r="G20" s="1">
        <v>3</v>
      </c>
      <c r="H20" s="1">
        <v>4</v>
      </c>
      <c r="I20" s="1">
        <v>0</v>
      </c>
      <c r="J20" s="1">
        <v>5</v>
      </c>
      <c r="K20" s="1">
        <v>3</v>
      </c>
      <c r="L20" s="1">
        <f t="shared" si="6"/>
        <v>4</v>
      </c>
      <c r="M20" s="1">
        <f t="shared" si="7"/>
        <v>-3</v>
      </c>
      <c r="N20" s="1">
        <f t="shared" si="8"/>
        <v>1</v>
      </c>
      <c r="O20" s="1">
        <f t="shared" si="9"/>
        <v>0</v>
      </c>
      <c r="P20" s="1">
        <f t="shared" si="10"/>
        <v>0</v>
      </c>
      <c r="Q20" s="1">
        <f t="shared" si="11"/>
        <v>-3</v>
      </c>
      <c r="R20">
        <f t="shared" si="12"/>
        <v>25</v>
      </c>
      <c r="S20">
        <f t="shared" si="13"/>
        <v>1</v>
      </c>
      <c r="T20">
        <f t="shared" si="14"/>
        <v>9</v>
      </c>
      <c r="U20" s="2">
        <f t="shared" si="15"/>
        <v>0.60653065971263342</v>
      </c>
      <c r="V20" s="2">
        <f t="shared" si="16"/>
        <v>0.98019867330675525</v>
      </c>
      <c r="W20" s="2">
        <f t="shared" si="17"/>
        <v>0.835270211411272</v>
      </c>
      <c r="X20">
        <v>1</v>
      </c>
      <c r="CJ20" s="3" cm="1">
        <f t="array" ref="CJ20:CM20">TRANSPOSE(_xlfn.ANCHORARRAY($CH$2))</f>
        <v>2.004697040233582</v>
      </c>
      <c r="CK20">
        <v>-1.3071156671338215</v>
      </c>
      <c r="CL20">
        <v>-0.11685907832031495</v>
      </c>
      <c r="CM20">
        <v>7.2772292540221883E-3</v>
      </c>
      <c r="CO20" s="3">
        <f t="shared" si="18"/>
        <v>-0.15565450224612176</v>
      </c>
      <c r="CQ20" s="3">
        <f t="shared" si="19"/>
        <v>1.2114162034743962E-2</v>
      </c>
    </row>
    <row r="21" spans="1:95" x14ac:dyDescent="0.25">
      <c r="A21" s="7">
        <v>20</v>
      </c>
      <c r="B21" s="7">
        <v>5</v>
      </c>
      <c r="C21" s="7">
        <v>1</v>
      </c>
      <c r="D21" s="7">
        <v>0</v>
      </c>
      <c r="E21" s="9">
        <v>5</v>
      </c>
      <c r="F21" s="1">
        <v>1</v>
      </c>
      <c r="G21" s="1">
        <v>3</v>
      </c>
      <c r="H21" s="1">
        <v>4</v>
      </c>
      <c r="I21" s="1">
        <v>0</v>
      </c>
      <c r="J21" s="1">
        <v>5</v>
      </c>
      <c r="K21" s="1">
        <v>3</v>
      </c>
      <c r="L21" s="1">
        <f t="shared" si="6"/>
        <v>4</v>
      </c>
      <c r="M21" s="1">
        <f t="shared" si="7"/>
        <v>-2</v>
      </c>
      <c r="N21" s="1">
        <f t="shared" si="8"/>
        <v>1</v>
      </c>
      <c r="O21" s="1">
        <f t="shared" si="9"/>
        <v>1</v>
      </c>
      <c r="P21" s="1">
        <f t="shared" si="10"/>
        <v>0</v>
      </c>
      <c r="Q21" s="1">
        <f t="shared" si="11"/>
        <v>-2</v>
      </c>
      <c r="R21">
        <f t="shared" si="12"/>
        <v>20</v>
      </c>
      <c r="S21">
        <f t="shared" si="13"/>
        <v>2</v>
      </c>
      <c r="T21">
        <f t="shared" si="14"/>
        <v>4</v>
      </c>
      <c r="U21" s="2">
        <f t="shared" si="15"/>
        <v>0.67032004603563933</v>
      </c>
      <c r="V21" s="2">
        <f t="shared" si="16"/>
        <v>0.96078943915232318</v>
      </c>
      <c r="W21" s="2">
        <f t="shared" si="17"/>
        <v>0.92311634638663576</v>
      </c>
      <c r="X21">
        <v>1</v>
      </c>
      <c r="CJ21" s="3" cm="1">
        <f t="array" ref="CJ21:CM21">TRANSPOSE(_xlfn.ANCHORARRAY($CH$2))</f>
        <v>2.004697040233582</v>
      </c>
      <c r="CK21">
        <v>-1.3071156671338215</v>
      </c>
      <c r="CL21">
        <v>-0.11685907832031495</v>
      </c>
      <c r="CM21">
        <v>7.2772292540221883E-3</v>
      </c>
      <c r="CO21" s="3">
        <f t="shared" si="18"/>
        <v>-1.2671612602971352E-2</v>
      </c>
      <c r="CQ21" s="3">
        <f t="shared" si="19"/>
        <v>8.0284882979891209E-5</v>
      </c>
    </row>
    <row r="22" spans="1:95" x14ac:dyDescent="0.25">
      <c r="A22" s="7">
        <v>21</v>
      </c>
      <c r="B22" s="7">
        <v>5</v>
      </c>
      <c r="C22" s="7">
        <v>2</v>
      </c>
      <c r="D22" s="7">
        <v>0</v>
      </c>
      <c r="E22" s="9">
        <v>5</v>
      </c>
      <c r="F22" s="1">
        <v>1</v>
      </c>
      <c r="G22" s="1">
        <v>3</v>
      </c>
      <c r="H22" s="1">
        <v>4</v>
      </c>
      <c r="I22" s="1">
        <v>0</v>
      </c>
      <c r="J22" s="1">
        <v>5</v>
      </c>
      <c r="K22" s="1">
        <v>3</v>
      </c>
      <c r="L22" s="1">
        <f t="shared" si="6"/>
        <v>4</v>
      </c>
      <c r="M22" s="1">
        <f t="shared" si="7"/>
        <v>-1</v>
      </c>
      <c r="N22" s="1">
        <f t="shared" si="8"/>
        <v>1</v>
      </c>
      <c r="O22" s="1">
        <f t="shared" si="9"/>
        <v>2</v>
      </c>
      <c r="P22" s="1">
        <f t="shared" si="10"/>
        <v>0</v>
      </c>
      <c r="Q22" s="1">
        <f t="shared" si="11"/>
        <v>-1</v>
      </c>
      <c r="R22">
        <f t="shared" si="12"/>
        <v>17</v>
      </c>
      <c r="S22">
        <f t="shared" si="13"/>
        <v>5</v>
      </c>
      <c r="T22">
        <f t="shared" si="14"/>
        <v>1</v>
      </c>
      <c r="U22" s="2">
        <f t="shared" si="15"/>
        <v>0.71177032276260965</v>
      </c>
      <c r="V22" s="2">
        <f t="shared" si="16"/>
        <v>0.90483741803595952</v>
      </c>
      <c r="W22" s="2">
        <f t="shared" si="17"/>
        <v>0.98019867330675525</v>
      </c>
      <c r="X22">
        <v>1</v>
      </c>
      <c r="CJ22" s="3" cm="1">
        <f t="array" ref="CJ22:CM22">TRANSPOSE(_xlfn.ANCHORARRAY($CH$2))</f>
        <v>2.004697040233582</v>
      </c>
      <c r="CK22">
        <v>-1.3071156671338215</v>
      </c>
      <c r="CL22">
        <v>-0.11685907832031495</v>
      </c>
      <c r="CM22">
        <v>7.2772292540221883E-3</v>
      </c>
      <c r="CO22" s="3">
        <f t="shared" si="18"/>
        <v>0.13688880976518644</v>
      </c>
      <c r="CQ22" s="3">
        <f t="shared" si="19"/>
        <v>9.3692731194647012E-3</v>
      </c>
    </row>
    <row r="23" spans="1:95" ht="15.75" thickBot="1" x14ac:dyDescent="0.3">
      <c r="A23" s="10">
        <v>22</v>
      </c>
      <c r="B23" s="8">
        <v>5</v>
      </c>
      <c r="C23" s="8">
        <v>3</v>
      </c>
      <c r="D23" s="8">
        <v>0</v>
      </c>
      <c r="E23" s="9">
        <v>5</v>
      </c>
      <c r="F23" s="1">
        <v>1</v>
      </c>
      <c r="G23" s="1">
        <v>3</v>
      </c>
      <c r="H23" s="1">
        <v>4</v>
      </c>
      <c r="I23" s="1">
        <v>0</v>
      </c>
      <c r="J23" s="1">
        <v>5</v>
      </c>
      <c r="K23" s="1">
        <v>3</v>
      </c>
      <c r="L23" s="1">
        <f t="shared" si="6"/>
        <v>4</v>
      </c>
      <c r="M23" s="1">
        <f t="shared" si="7"/>
        <v>0</v>
      </c>
      <c r="N23" s="1">
        <f t="shared" si="8"/>
        <v>1</v>
      </c>
      <c r="O23" s="1">
        <f t="shared" si="9"/>
        <v>3</v>
      </c>
      <c r="P23" s="1">
        <f t="shared" si="10"/>
        <v>0</v>
      </c>
      <c r="Q23" s="1">
        <f t="shared" si="11"/>
        <v>0</v>
      </c>
      <c r="R23">
        <f t="shared" si="12"/>
        <v>16</v>
      </c>
      <c r="S23">
        <f t="shared" si="13"/>
        <v>10</v>
      </c>
      <c r="T23">
        <f t="shared" si="14"/>
        <v>0</v>
      </c>
      <c r="U23" s="2">
        <f t="shared" si="15"/>
        <v>0.72614903707369094</v>
      </c>
      <c r="V23" s="2">
        <f t="shared" si="16"/>
        <v>0.81873075307798182</v>
      </c>
      <c r="W23" s="2">
        <f t="shared" si="17"/>
        <v>1</v>
      </c>
      <c r="X23">
        <v>1</v>
      </c>
      <c r="CJ23" s="3" cm="1">
        <f t="array" ref="CJ23:CM23">TRANSPOSE(_xlfn.ANCHORARRAY($CH$2))</f>
        <v>2.004697040233582</v>
      </c>
      <c r="CK23">
        <v>-1.3071156671338215</v>
      </c>
      <c r="CL23">
        <v>-0.11685907832031495</v>
      </c>
      <c r="CM23">
        <v>7.2772292540221883E-3</v>
      </c>
      <c r="CO23" s="3">
        <f t="shared" si="18"/>
        <v>0.27595118181129874</v>
      </c>
      <c r="CQ23" s="3">
        <f t="shared" si="19"/>
        <v>3.8074527371526223E-2</v>
      </c>
    </row>
    <row r="24" spans="1:95" x14ac:dyDescent="0.25">
      <c r="CQ24" s="5">
        <f>SUM(CQ2:CQ23)</f>
        <v>1.3538528251079056</v>
      </c>
    </row>
    <row r="27" spans="1:95" x14ac:dyDescent="0.25">
      <c r="CK27" t="s">
        <v>35</v>
      </c>
      <c r="CL27" t="s">
        <v>34</v>
      </c>
    </row>
    <row r="28" spans="1:95" x14ac:dyDescent="0.25">
      <c r="CK28">
        <v>2</v>
      </c>
      <c r="CL28">
        <v>1.74</v>
      </c>
    </row>
    <row r="29" spans="1:95" x14ac:dyDescent="0.25">
      <c r="CK29">
        <v>4</v>
      </c>
      <c r="CL29">
        <v>1.62</v>
      </c>
    </row>
    <row r="32" spans="1:95" x14ac:dyDescent="0.25">
      <c r="CL32">
        <v>2</v>
      </c>
      <c r="CM32">
        <v>1.35</v>
      </c>
    </row>
    <row r="33" spans="90:91" x14ac:dyDescent="0.25">
      <c r="CL33">
        <v>3</v>
      </c>
      <c r="CM33">
        <v>1.34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exemplo</vt:lpstr>
      <vt:lpstr>atividade4_1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Hesau Hugo Cavalcanti</dc:creator>
  <cp:lastModifiedBy>Hesau Hugo Cavalcanti</cp:lastModifiedBy>
  <dcterms:created xsi:type="dcterms:W3CDTF">2024-03-31T00:06:49Z</dcterms:created>
  <dcterms:modified xsi:type="dcterms:W3CDTF">2024-03-31T03:28:57Z</dcterms:modified>
</cp:coreProperties>
</file>