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D:\DATA CC\Documents\13. SKP Permenpanrb no 6 th 2022\SKP Permenpanrb 6_th 2022 Kepsek\"/>
    </mc:Choice>
  </mc:AlternateContent>
  <xr:revisionPtr revIDLastSave="0" documentId="13_ncr:1_{68AB6B35-9632-437D-A597-9F850D59377B}" xr6:coauthVersionLast="43" xr6:coauthVersionMax="43" xr10:uidLastSave="{00000000-0000-0000-0000-000000000000}"/>
  <bookViews>
    <workbookView xWindow="-110" yWindow="-110" windowWidth="19420" windowHeight="10300" firstSheet="5" activeTab="18" xr2:uid="{00000000-000D-0000-FFFF-FFFF00000000}"/>
  </bookViews>
  <sheets>
    <sheet name="Biodata" sheetId="17" r:id="rId1"/>
    <sheet name="Cover" sheetId="1" r:id="rId2"/>
    <sheet name="MATRIK PERAN HASIL" sheetId="2" r:id="rId3"/>
    <sheet name="SKP Kuantitatif" sheetId="3" r:id="rId4"/>
    <sheet name="Lampiran SKP" sheetId="4" r:id="rId5"/>
    <sheet name="Rencana Aksi" sheetId="5" r:id="rId6"/>
    <sheet name="Rencana Aksi 2" sheetId="19" r:id="rId7"/>
    <sheet name="Pendokumentasian Kinerja" sheetId="20" r:id="rId8"/>
    <sheet name="Kurva Distribusi" sheetId="21" r:id="rId9"/>
    <sheet name="REKAMAN Umpan Balik" sheetId="6" r:id="rId10"/>
    <sheet name="Kuadran" sheetId="22" r:id="rId11"/>
    <sheet name="EVALUASI KINERJA KUANTITATIF" sheetId="7" r:id="rId12"/>
    <sheet name="rumusku explain" sheetId="8" state="hidden" r:id="rId13"/>
    <sheet name="Compatibility Report" sheetId="9" state="hidden" r:id="rId14"/>
    <sheet name="SKP JABFUNG" sheetId="10" state="hidden" r:id="rId15"/>
    <sheet name="PENGUKURAN JABFUNG" sheetId="11" state="hidden" r:id="rId16"/>
    <sheet name="PENILAIAN JABFUNG" sheetId="12" state="hidden" r:id="rId17"/>
    <sheet name="DOKUMEN evaluasi PENILAIAN" sheetId="13" r:id="rId18"/>
    <sheet name="Keberatan Atas Penilaian" sheetId="14" r:id="rId19"/>
  </sheets>
  <externalReferences>
    <externalReference r:id="rId20"/>
  </externalReferenc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 i="22" l="1"/>
  <c r="G3" i="22"/>
  <c r="H3" i="22"/>
  <c r="F4" i="22"/>
  <c r="G4" i="22"/>
  <c r="H4" i="22"/>
  <c r="F5" i="22"/>
  <c r="G5" i="22"/>
  <c r="H5" i="22"/>
  <c r="C9" i="22"/>
  <c r="C10" i="22"/>
  <c r="C11" i="22"/>
  <c r="C12" i="22"/>
  <c r="C13" i="22"/>
  <c r="C14" i="22"/>
  <c r="C15" i="22"/>
  <c r="C16" i="22"/>
  <c r="C17" i="22"/>
  <c r="C18" i="22"/>
  <c r="C19" i="22"/>
  <c r="C20" i="22"/>
  <c r="C21" i="22"/>
  <c r="C22" i="22"/>
  <c r="C23" i="22"/>
  <c r="C24" i="22"/>
  <c r="C25" i="22"/>
  <c r="C26" i="22"/>
  <c r="B8" i="21"/>
  <c r="E8" i="21"/>
  <c r="H8" i="21"/>
  <c r="K8" i="21"/>
  <c r="N8" i="21"/>
  <c r="F32" i="20" l="1"/>
  <c r="E31" i="19"/>
  <c r="E30" i="20" s="1"/>
  <c r="E29" i="19"/>
  <c r="E28" i="20" s="1"/>
  <c r="E30" i="19"/>
  <c r="E29" i="20" s="1"/>
  <c r="E28" i="19"/>
  <c r="E27" i="20" s="1"/>
  <c r="E25" i="19"/>
  <c r="E24" i="20" s="1"/>
  <c r="E24" i="19"/>
  <c r="E23" i="20" s="1"/>
  <c r="E20" i="19"/>
  <c r="E20" i="20" s="1"/>
  <c r="E19" i="19"/>
  <c r="E19" i="20" s="1"/>
  <c r="E16" i="19"/>
  <c r="E16" i="20" s="1"/>
  <c r="E15" i="19"/>
  <c r="E15" i="20" s="1"/>
  <c r="E14" i="19"/>
  <c r="E14" i="20" s="1"/>
  <c r="F5" i="20"/>
  <c r="A5" i="20"/>
  <c r="D29" i="13" l="1"/>
  <c r="D28" i="13"/>
  <c r="D27" i="13"/>
  <c r="D26" i="13"/>
  <c r="D25" i="13"/>
  <c r="H91" i="7" l="1"/>
  <c r="A6" i="6" l="1"/>
  <c r="A6" i="5"/>
  <c r="G12" i="3"/>
  <c r="G11" i="3"/>
  <c r="G10" i="3"/>
  <c r="G9" i="3"/>
  <c r="G8" i="3"/>
  <c r="D12" i="3"/>
  <c r="D11" i="3"/>
  <c r="D10" i="3"/>
  <c r="D9" i="3"/>
  <c r="D8" i="3"/>
  <c r="B9" i="2" l="1"/>
  <c r="B4" i="2"/>
  <c r="A4" i="2"/>
  <c r="B36" i="1" l="1"/>
  <c r="G29" i="1"/>
  <c r="G28" i="1"/>
  <c r="G27" i="1"/>
  <c r="G26" i="1"/>
  <c r="G25" i="1"/>
  <c r="D29" i="14" l="1"/>
  <c r="D28" i="14"/>
  <c r="D27" i="14"/>
  <c r="D26" i="14"/>
  <c r="D25" i="14"/>
  <c r="D23" i="13"/>
  <c r="D23" i="14" s="1"/>
  <c r="D22" i="13"/>
  <c r="D22" i="14" s="1"/>
  <c r="D21" i="13"/>
  <c r="D21" i="14" s="1"/>
  <c r="D20" i="13"/>
  <c r="D20" i="14" s="1"/>
  <c r="D19" i="13"/>
  <c r="D19" i="14" s="1"/>
  <c r="D17" i="13"/>
  <c r="D17" i="14" s="1"/>
  <c r="D16" i="13"/>
  <c r="D16" i="14" s="1"/>
  <c r="D15" i="13"/>
  <c r="D15" i="14" s="1"/>
  <c r="D14" i="13"/>
  <c r="D14" i="14" s="1"/>
  <c r="D13" i="13"/>
  <c r="D13" i="14" s="1"/>
  <c r="D42" i="12"/>
  <c r="D43" i="12" s="1"/>
  <c r="E41" i="12"/>
  <c r="E40" i="12"/>
  <c r="E39" i="12"/>
  <c r="E38" i="12"/>
  <c r="E37" i="12"/>
  <c r="E36" i="12"/>
  <c r="E28" i="12"/>
  <c r="E27" i="12"/>
  <c r="K22" i="12"/>
  <c r="K21" i="12"/>
  <c r="K20" i="12"/>
  <c r="K19" i="12"/>
  <c r="E17" i="12" s="1"/>
  <c r="K18" i="12"/>
  <c r="K16" i="12"/>
  <c r="E16" i="12"/>
  <c r="K15" i="12"/>
  <c r="K14" i="12"/>
  <c r="K13" i="12"/>
  <c r="A24" i="12" s="1"/>
  <c r="K12" i="12"/>
  <c r="A23" i="12" s="1"/>
  <c r="Y24" i="11"/>
  <c r="AG24" i="11" s="1"/>
  <c r="Q24" i="11" s="1"/>
  <c r="T24" i="11"/>
  <c r="L24" i="11"/>
  <c r="J24" i="11"/>
  <c r="I24" i="11"/>
  <c r="AL24" i="11" s="1"/>
  <c r="H24" i="11"/>
  <c r="O24" i="11" s="1"/>
  <c r="G24" i="11"/>
  <c r="F24" i="11"/>
  <c r="Z24" i="11" s="1"/>
  <c r="E24" i="11"/>
  <c r="D24" i="11"/>
  <c r="B24" i="11"/>
  <c r="AK23" i="11"/>
  <c r="AN23" i="11" s="1"/>
  <c r="AF23" i="11"/>
  <c r="AD23" i="11"/>
  <c r="X23" i="11"/>
  <c r="AB23" i="11" s="1"/>
  <c r="O23" i="11"/>
  <c r="J23" i="11"/>
  <c r="I23" i="11"/>
  <c r="AL23" i="11" s="1"/>
  <c r="H23" i="11"/>
  <c r="G23" i="11"/>
  <c r="W23" i="11" s="1"/>
  <c r="AA23" i="11" s="1"/>
  <c r="F23" i="11"/>
  <c r="Z23" i="11" s="1"/>
  <c r="E23" i="11"/>
  <c r="L23" i="11" s="1"/>
  <c r="D23" i="11"/>
  <c r="B23" i="11"/>
  <c r="AC22" i="11"/>
  <c r="AA22" i="11"/>
  <c r="Y22" i="11"/>
  <c r="AG22" i="11" s="1"/>
  <c r="Q22" i="11" s="1"/>
  <c r="W22" i="11"/>
  <c r="T22" i="11"/>
  <c r="J22" i="11"/>
  <c r="I22" i="11"/>
  <c r="AL22" i="11" s="1"/>
  <c r="H22" i="11"/>
  <c r="O22" i="11" s="1"/>
  <c r="G22" i="11"/>
  <c r="F22" i="11"/>
  <c r="Z22" i="11" s="1"/>
  <c r="E22" i="11"/>
  <c r="L22" i="11" s="1"/>
  <c r="D22" i="11"/>
  <c r="B22" i="11"/>
  <c r="AK21" i="11"/>
  <c r="AN21" i="11" s="1"/>
  <c r="AF21" i="11"/>
  <c r="AD21" i="11"/>
  <c r="AB21" i="11"/>
  <c r="X21" i="11"/>
  <c r="J21" i="11"/>
  <c r="I21" i="11"/>
  <c r="AL21" i="11" s="1"/>
  <c r="AM21" i="11" s="1"/>
  <c r="AO21" i="11" s="1"/>
  <c r="H21" i="11"/>
  <c r="O21" i="11" s="1"/>
  <c r="G21" i="11"/>
  <c r="AC21" i="11" s="1"/>
  <c r="F21" i="11"/>
  <c r="Z21" i="11" s="1"/>
  <c r="E21" i="11"/>
  <c r="L21" i="11" s="1"/>
  <c r="D21" i="11"/>
  <c r="B21" i="11"/>
  <c r="AL20" i="11"/>
  <c r="Y20" i="11"/>
  <c r="AG20" i="11" s="1"/>
  <c r="Q20" i="11" s="1"/>
  <c r="T20" i="11"/>
  <c r="L20" i="11"/>
  <c r="J20" i="11"/>
  <c r="I20" i="11"/>
  <c r="H20" i="11"/>
  <c r="O20" i="11" s="1"/>
  <c r="G20" i="11"/>
  <c r="W20" i="11" s="1"/>
  <c r="AA20" i="11" s="1"/>
  <c r="F20" i="11"/>
  <c r="Z20" i="11" s="1"/>
  <c r="E20" i="11"/>
  <c r="D20" i="11"/>
  <c r="C20" i="11"/>
  <c r="B20" i="11"/>
  <c r="AM18" i="11"/>
  <c r="AO18" i="11" s="1"/>
  <c r="AK18" i="11"/>
  <c r="AN18" i="11" s="1"/>
  <c r="AF18" i="11"/>
  <c r="AD18" i="11"/>
  <c r="AB18" i="11"/>
  <c r="Z18" i="11"/>
  <c r="X18" i="11"/>
  <c r="J18" i="11"/>
  <c r="I18" i="11"/>
  <c r="AL18" i="11" s="1"/>
  <c r="H18" i="11"/>
  <c r="O18" i="11" s="1"/>
  <c r="G18" i="11"/>
  <c r="W18" i="11" s="1"/>
  <c r="AA18" i="11" s="1"/>
  <c r="F18" i="11"/>
  <c r="E18" i="11"/>
  <c r="L18" i="11" s="1"/>
  <c r="D18" i="11"/>
  <c r="B18" i="11"/>
  <c r="AL17" i="11"/>
  <c r="AE17" i="11"/>
  <c r="Y17" i="11"/>
  <c r="AG17" i="11" s="1"/>
  <c r="Q17" i="11" s="1"/>
  <c r="T17" i="11"/>
  <c r="L17" i="11"/>
  <c r="J17" i="11"/>
  <c r="I17" i="11"/>
  <c r="H17" i="11"/>
  <c r="O17" i="11" s="1"/>
  <c r="G17" i="11"/>
  <c r="W17" i="11" s="1"/>
  <c r="AA17" i="11" s="1"/>
  <c r="F17" i="11"/>
  <c r="Z17" i="11" s="1"/>
  <c r="E17" i="11"/>
  <c r="D17" i="11"/>
  <c r="B17" i="11"/>
  <c r="AK16" i="11"/>
  <c r="AN16" i="11" s="1"/>
  <c r="AF16" i="11"/>
  <c r="AD16" i="11"/>
  <c r="X16" i="11"/>
  <c r="AB16" i="11" s="1"/>
  <c r="O16" i="11"/>
  <c r="J16" i="11"/>
  <c r="I16" i="11"/>
  <c r="AL16" i="11" s="1"/>
  <c r="H16" i="11"/>
  <c r="G16" i="11"/>
  <c r="AC16" i="11" s="1"/>
  <c r="F16" i="11"/>
  <c r="Z16" i="11" s="1"/>
  <c r="E16" i="11"/>
  <c r="L16" i="11" s="1"/>
  <c r="D16" i="11"/>
  <c r="B16" i="11"/>
  <c r="AC15" i="11"/>
  <c r="Y15" i="11"/>
  <c r="AG15" i="11" s="1"/>
  <c r="Q15" i="11" s="1"/>
  <c r="W15" i="11"/>
  <c r="AA15" i="11" s="1"/>
  <c r="T15" i="11"/>
  <c r="J15" i="11"/>
  <c r="I15" i="11"/>
  <c r="AL15" i="11" s="1"/>
  <c r="H15" i="11"/>
  <c r="O15" i="11" s="1"/>
  <c r="G15" i="11"/>
  <c r="F15" i="11"/>
  <c r="Z15" i="11" s="1"/>
  <c r="E15" i="11"/>
  <c r="L15" i="11" s="1"/>
  <c r="D15" i="11"/>
  <c r="C15" i="11"/>
  <c r="B15" i="11"/>
  <c r="AK14" i="11"/>
  <c r="AN14" i="11" s="1"/>
  <c r="AF14" i="11"/>
  <c r="AD14" i="11"/>
  <c r="X14" i="11"/>
  <c r="AB14" i="11" s="1"/>
  <c r="O14" i="11"/>
  <c r="J14" i="11"/>
  <c r="I14" i="11"/>
  <c r="AL14" i="11" s="1"/>
  <c r="H14" i="11"/>
  <c r="G14" i="11"/>
  <c r="W14" i="11" s="1"/>
  <c r="AA14" i="11" s="1"/>
  <c r="F14" i="11"/>
  <c r="Z14" i="11" s="1"/>
  <c r="E14" i="11"/>
  <c r="L14" i="11" s="1"/>
  <c r="D14" i="11"/>
  <c r="B14" i="11"/>
  <c r="AL13" i="11"/>
  <c r="AC13" i="11"/>
  <c r="AA13" i="11"/>
  <c r="Y13" i="11"/>
  <c r="X29" i="11" s="1"/>
  <c r="W13" i="11"/>
  <c r="T13" i="11"/>
  <c r="J13" i="11"/>
  <c r="I13" i="11"/>
  <c r="AE13" i="11" s="1"/>
  <c r="H13" i="11"/>
  <c r="O13" i="11" s="1"/>
  <c r="G13" i="11"/>
  <c r="F13" i="11"/>
  <c r="Z13" i="11" s="1"/>
  <c r="E13" i="11"/>
  <c r="L13" i="11" s="1"/>
  <c r="D13" i="11"/>
  <c r="B13" i="11"/>
  <c r="AM12" i="11"/>
  <c r="AO12" i="11" s="1"/>
  <c r="AK12" i="11"/>
  <c r="AN12" i="11" s="1"/>
  <c r="AF12" i="11"/>
  <c r="AD12" i="11"/>
  <c r="AB12" i="11"/>
  <c r="X12" i="11"/>
  <c r="J12" i="11"/>
  <c r="I12" i="11"/>
  <c r="AL12" i="11" s="1"/>
  <c r="H12" i="11"/>
  <c r="O12" i="11" s="1"/>
  <c r="G12" i="11"/>
  <c r="AC12" i="11" s="1"/>
  <c r="F12" i="11"/>
  <c r="Z12" i="11" s="1"/>
  <c r="E12" i="11"/>
  <c r="L12" i="11" s="1"/>
  <c r="D12" i="11"/>
  <c r="B12" i="11"/>
  <c r="AL11" i="11"/>
  <c r="Y11" i="11"/>
  <c r="AG11" i="11" s="1"/>
  <c r="Q11" i="11" s="1"/>
  <c r="L11" i="11"/>
  <c r="J11" i="11"/>
  <c r="I11" i="11"/>
  <c r="H11" i="11"/>
  <c r="O11" i="11" s="1"/>
  <c r="G11" i="11"/>
  <c r="F11" i="11"/>
  <c r="Z11" i="11" s="1"/>
  <c r="E11" i="11"/>
  <c r="D11" i="11"/>
  <c r="T11" i="11" s="1"/>
  <c r="C11" i="11"/>
  <c r="B11" i="11"/>
  <c r="AF10" i="11"/>
  <c r="Y10" i="11"/>
  <c r="AG10" i="11" s="1"/>
  <c r="Q10" i="11" s="1"/>
  <c r="R10" i="11" s="1"/>
  <c r="U10" i="11" s="1"/>
  <c r="X10" i="11"/>
  <c r="AB10" i="11" s="1"/>
  <c r="T10" i="11"/>
  <c r="L10" i="11"/>
  <c r="J10" i="11"/>
  <c r="I10" i="11"/>
  <c r="AL10" i="11" s="1"/>
  <c r="H10" i="11"/>
  <c r="O10" i="11" s="1"/>
  <c r="G10" i="11"/>
  <c r="AC10" i="11" s="1"/>
  <c r="F10" i="11"/>
  <c r="Z10" i="11" s="1"/>
  <c r="E10" i="11"/>
  <c r="D10" i="11"/>
  <c r="C10" i="11"/>
  <c r="B10" i="11"/>
  <c r="Y9" i="11"/>
  <c r="AG9" i="11" s="1"/>
  <c r="Q9" i="11" s="1"/>
  <c r="W9" i="11"/>
  <c r="AA9" i="11" s="1"/>
  <c r="T9" i="11"/>
  <c r="J9" i="11"/>
  <c r="I9" i="11"/>
  <c r="AF9" i="11" s="1"/>
  <c r="H9" i="11"/>
  <c r="O9" i="11" s="1"/>
  <c r="G9" i="11"/>
  <c r="AK9" i="11" s="1"/>
  <c r="F9" i="11"/>
  <c r="Z9" i="11" s="1"/>
  <c r="E9" i="11"/>
  <c r="L9" i="11" s="1"/>
  <c r="D9" i="11"/>
  <c r="B9" i="11"/>
  <c r="G35" i="10"/>
  <c r="A35" i="10"/>
  <c r="M39" i="11" s="1"/>
  <c r="G34" i="10"/>
  <c r="A34" i="10"/>
  <c r="M38" i="11" s="1"/>
  <c r="E27" i="10"/>
  <c r="C24" i="11" s="1"/>
  <c r="E26" i="10"/>
  <c r="C23" i="11" s="1"/>
  <c r="E25" i="10"/>
  <c r="C22" i="11" s="1"/>
  <c r="E24" i="10"/>
  <c r="C21" i="11" s="1"/>
  <c r="E23" i="10"/>
  <c r="E21" i="10"/>
  <c r="C18" i="11" s="1"/>
  <c r="E20" i="10"/>
  <c r="C17" i="11" s="1"/>
  <c r="E19" i="10"/>
  <c r="C16" i="11" s="1"/>
  <c r="E18" i="10"/>
  <c r="E17" i="10"/>
  <c r="C14" i="11" s="1"/>
  <c r="E16" i="10"/>
  <c r="C13" i="11" s="1"/>
  <c r="E15" i="10"/>
  <c r="C12" i="11" s="1"/>
  <c r="E14" i="10"/>
  <c r="E13" i="10"/>
  <c r="E12" i="10"/>
  <c r="C9" i="11" s="1"/>
  <c r="F74" i="7"/>
  <c r="F69" i="7"/>
  <c r="F61" i="7"/>
  <c r="F57" i="7"/>
  <c r="F53" i="7"/>
  <c r="F52" i="7"/>
  <c r="F47" i="7"/>
  <c r="F42" i="7"/>
  <c r="J36" i="7"/>
  <c r="I36" i="7"/>
  <c r="J35" i="7"/>
  <c r="I35" i="7"/>
  <c r="J34" i="7"/>
  <c r="I34" i="7"/>
  <c r="J33" i="7"/>
  <c r="I33" i="7"/>
  <c r="E33" i="7"/>
  <c r="C33" i="7"/>
  <c r="J32" i="7"/>
  <c r="J31" i="7"/>
  <c r="J30" i="7"/>
  <c r="J29" i="7"/>
  <c r="H29" i="7"/>
  <c r="J28" i="7"/>
  <c r="H28" i="7"/>
  <c r="J27" i="7"/>
  <c r="H27" i="7"/>
  <c r="J26" i="7"/>
  <c r="I26" i="7"/>
  <c r="H26" i="7"/>
  <c r="J25" i="7"/>
  <c r="H25" i="7"/>
  <c r="J24" i="7"/>
  <c r="H24" i="7"/>
  <c r="I22" i="7"/>
  <c r="H22" i="7"/>
  <c r="J21" i="7"/>
  <c r="I21" i="7"/>
  <c r="H21" i="7"/>
  <c r="J20" i="7"/>
  <c r="I20" i="7"/>
  <c r="H20" i="7"/>
  <c r="G13" i="7"/>
  <c r="D13" i="7"/>
  <c r="G12" i="7"/>
  <c r="D12" i="7"/>
  <c r="G11" i="7"/>
  <c r="D11" i="7"/>
  <c r="G10" i="7"/>
  <c r="D10" i="7"/>
  <c r="G9" i="7"/>
  <c r="D9" i="7"/>
  <c r="F68" i="6"/>
  <c r="F63" i="6"/>
  <c r="F55" i="6"/>
  <c r="F51" i="6"/>
  <c r="F47" i="6"/>
  <c r="F46" i="6"/>
  <c r="F41" i="6"/>
  <c r="F36" i="6"/>
  <c r="I23" i="6"/>
  <c r="I25" i="7" s="1"/>
  <c r="I22" i="6"/>
  <c r="I24" i="7" s="1"/>
  <c r="I20" i="6"/>
  <c r="J20" i="6" s="1"/>
  <c r="J22" i="7" s="1"/>
  <c r="H20" i="6"/>
  <c r="I19" i="6"/>
  <c r="H19" i="6"/>
  <c r="I18" i="6"/>
  <c r="H18" i="6"/>
  <c r="G13" i="6"/>
  <c r="D13" i="6"/>
  <c r="G12" i="6"/>
  <c r="D12" i="6"/>
  <c r="G11" i="6"/>
  <c r="D11" i="6"/>
  <c r="G10" i="6"/>
  <c r="D10" i="6"/>
  <c r="G9" i="6"/>
  <c r="D9" i="6"/>
  <c r="W34" i="5"/>
  <c r="I34" i="5"/>
  <c r="I30" i="6" s="1"/>
  <c r="I32" i="7" s="1"/>
  <c r="W33" i="5"/>
  <c r="W32" i="5"/>
  <c r="I32" i="5"/>
  <c r="I29" i="6" s="1"/>
  <c r="I31" i="7" s="1"/>
  <c r="W31" i="5"/>
  <c r="I31" i="5"/>
  <c r="I28" i="6" s="1"/>
  <c r="I30" i="7" s="1"/>
  <c r="E31" i="5"/>
  <c r="E28" i="6" s="1"/>
  <c r="E30" i="7" s="1"/>
  <c r="W30" i="5"/>
  <c r="W29" i="5"/>
  <c r="I28" i="5"/>
  <c r="I27" i="6" s="1"/>
  <c r="I29" i="7" s="1"/>
  <c r="W27" i="5"/>
  <c r="I27" i="5"/>
  <c r="I26" i="6" s="1"/>
  <c r="I28" i="7" s="1"/>
  <c r="W26" i="5"/>
  <c r="I26" i="5"/>
  <c r="I25" i="6" s="1"/>
  <c r="I27" i="7" s="1"/>
  <c r="E26" i="5"/>
  <c r="E25" i="6" s="1"/>
  <c r="E27" i="7" s="1"/>
  <c r="I25" i="5"/>
  <c r="W24" i="5"/>
  <c r="I24" i="5"/>
  <c r="W23" i="5"/>
  <c r="I23" i="5"/>
  <c r="E23" i="5"/>
  <c r="W21" i="5"/>
  <c r="I21" i="5"/>
  <c r="W20" i="5"/>
  <c r="I20" i="5"/>
  <c r="W19" i="5"/>
  <c r="I19" i="5"/>
  <c r="E19" i="5"/>
  <c r="B13" i="19" s="1"/>
  <c r="B13" i="20" s="1"/>
  <c r="G13" i="5"/>
  <c r="F11" i="19" s="1"/>
  <c r="H11" i="20" s="1"/>
  <c r="D13" i="5"/>
  <c r="C11" i="19" s="1"/>
  <c r="C11" i="20" s="1"/>
  <c r="G12" i="5"/>
  <c r="F10" i="19" s="1"/>
  <c r="H10" i="20" s="1"/>
  <c r="D12" i="5"/>
  <c r="C10" i="19" s="1"/>
  <c r="C10" i="20" s="1"/>
  <c r="G11" i="5"/>
  <c r="F9" i="19" s="1"/>
  <c r="H9" i="20" s="1"/>
  <c r="D11" i="5"/>
  <c r="C9" i="19" s="1"/>
  <c r="C9" i="20" s="1"/>
  <c r="G10" i="5"/>
  <c r="F8" i="19" s="1"/>
  <c r="H8" i="20" s="1"/>
  <c r="D10" i="5"/>
  <c r="C8" i="19" s="1"/>
  <c r="C8" i="20" s="1"/>
  <c r="G9" i="5"/>
  <c r="F7" i="19" s="1"/>
  <c r="H7" i="20" s="1"/>
  <c r="D9" i="5"/>
  <c r="C7" i="19" s="1"/>
  <c r="C7" i="20" s="1"/>
  <c r="B21" i="4"/>
  <c r="D16" i="4"/>
  <c r="F81" i="3"/>
  <c r="D44" i="13" s="1"/>
  <c r="D50" i="14" s="1"/>
  <c r="A81" i="3"/>
  <c r="B44" i="13" s="1"/>
  <c r="B50" i="14" s="1"/>
  <c r="F80" i="3"/>
  <c r="D43" i="13" s="1"/>
  <c r="D49" i="14" s="1"/>
  <c r="A80" i="3"/>
  <c r="B43" i="13" s="1"/>
  <c r="B49" i="14" s="1"/>
  <c r="C30" i="3"/>
  <c r="C31" i="5" s="1"/>
  <c r="C28" i="6" s="1"/>
  <c r="C30" i="7" s="1"/>
  <c r="C27" i="3"/>
  <c r="C26" i="5" s="1"/>
  <c r="C25" i="6" s="1"/>
  <c r="C27" i="7" s="1"/>
  <c r="C24" i="3"/>
  <c r="C23" i="5" s="1"/>
  <c r="C22" i="6" s="1"/>
  <c r="C24" i="7" s="1"/>
  <c r="C18" i="3"/>
  <c r="C19" i="5" s="1"/>
  <c r="C18" i="6" s="1"/>
  <c r="C20" i="7" s="1"/>
  <c r="E22" i="6" l="1"/>
  <c r="E24" i="7" s="1"/>
  <c r="B18" i="19"/>
  <c r="E18" i="6"/>
  <c r="E20" i="7" s="1"/>
  <c r="AN9" i="11"/>
  <c r="D44" i="14"/>
  <c r="B38" i="13"/>
  <c r="B44" i="14" s="1"/>
  <c r="H90" i="6"/>
  <c r="AL9" i="11"/>
  <c r="AM9" i="11" s="1"/>
  <c r="AO9" i="11" s="1"/>
  <c r="AK11" i="11"/>
  <c r="AD11" i="11"/>
  <c r="AE22" i="11"/>
  <c r="AK24" i="11"/>
  <c r="AD24" i="11"/>
  <c r="D44" i="12"/>
  <c r="E43" i="12"/>
  <c r="F44" i="12"/>
  <c r="B22" i="4"/>
  <c r="AC9" i="11"/>
  <c r="AD10" i="11"/>
  <c r="AK10" i="11"/>
  <c r="AF11" i="11"/>
  <c r="X11" i="11"/>
  <c r="AB11" i="11" s="1"/>
  <c r="R11" i="11"/>
  <c r="U11" i="11" s="1"/>
  <c r="AC11" i="11"/>
  <c r="AK15" i="11"/>
  <c r="AD15" i="11"/>
  <c r="Y16" i="11"/>
  <c r="AG16" i="11" s="1"/>
  <c r="Q16" i="11" s="1"/>
  <c r="R16" i="11" s="1"/>
  <c r="U16" i="11" s="1"/>
  <c r="T16" i="11"/>
  <c r="AM16" i="11"/>
  <c r="AO16" i="11" s="1"/>
  <c r="AF20" i="11"/>
  <c r="X20" i="11"/>
  <c r="AB20" i="11" s="1"/>
  <c r="R20" i="11"/>
  <c r="U20" i="11" s="1"/>
  <c r="AC20" i="11"/>
  <c r="D22" i="4"/>
  <c r="D40" i="19" s="1"/>
  <c r="F38" i="20" s="1"/>
  <c r="H96" i="7"/>
  <c r="AD9" i="11"/>
  <c r="W10" i="11"/>
  <c r="AA10" i="11" s="1"/>
  <c r="AE10" i="11"/>
  <c r="W11" i="11"/>
  <c r="AA11" i="11" s="1"/>
  <c r="AE11" i="11"/>
  <c r="AK13" i="11"/>
  <c r="AD13" i="11"/>
  <c r="AG13" i="11"/>
  <c r="Q13" i="11" s="1"/>
  <c r="Y14" i="11"/>
  <c r="AG14" i="11" s="1"/>
  <c r="Q14" i="11" s="1"/>
  <c r="R14" i="11" s="1"/>
  <c r="U14" i="11" s="1"/>
  <c r="T14" i="11"/>
  <c r="AM14" i="11"/>
  <c r="AO14" i="11" s="1"/>
  <c r="AF17" i="11"/>
  <c r="X17" i="11"/>
  <c r="AB17" i="11" s="1"/>
  <c r="R17" i="11"/>
  <c r="U17" i="11" s="1"/>
  <c r="AC17" i="11"/>
  <c r="AE20" i="11"/>
  <c r="AK22" i="11"/>
  <c r="AD22" i="11"/>
  <c r="Y23" i="11"/>
  <c r="AG23" i="11" s="1"/>
  <c r="Q23" i="11" s="1"/>
  <c r="R23" i="11" s="1"/>
  <c r="U23" i="11" s="1"/>
  <c r="T23" i="11"/>
  <c r="AM23" i="11"/>
  <c r="AO23" i="11" s="1"/>
  <c r="H97" i="7"/>
  <c r="E28" i="10"/>
  <c r="AE9" i="11"/>
  <c r="Y12" i="11"/>
  <c r="AG12" i="11" s="1"/>
  <c r="Q12" i="11" s="1"/>
  <c r="R12" i="11" s="1"/>
  <c r="U12" i="11" s="1"/>
  <c r="T12" i="11"/>
  <c r="T31" i="11" s="1"/>
  <c r="R31" i="11" s="1"/>
  <c r="AF15" i="11"/>
  <c r="X15" i="11"/>
  <c r="AB15" i="11" s="1"/>
  <c r="R15" i="11"/>
  <c r="U15" i="11" s="1"/>
  <c r="AK20" i="11"/>
  <c r="AD20" i="11"/>
  <c r="Y21" i="11"/>
  <c r="AG21" i="11" s="1"/>
  <c r="Q21" i="11" s="1"/>
  <c r="R21" i="11" s="1"/>
  <c r="U21" i="11" s="1"/>
  <c r="T21" i="11"/>
  <c r="AF24" i="11"/>
  <c r="X24" i="11"/>
  <c r="AB24" i="11" s="1"/>
  <c r="R24" i="11"/>
  <c r="U24" i="11" s="1"/>
  <c r="AC24" i="11"/>
  <c r="D21" i="4"/>
  <c r="D39" i="19" s="1"/>
  <c r="F37" i="20" s="1"/>
  <c r="H91" i="6"/>
  <c r="R9" i="11"/>
  <c r="U9" i="11" s="1"/>
  <c r="X9" i="11"/>
  <c r="AB9" i="11" s="1"/>
  <c r="AF13" i="11"/>
  <c r="X13" i="11"/>
  <c r="AB13" i="11" s="1"/>
  <c r="R13" i="11"/>
  <c r="U13" i="11" s="1"/>
  <c r="AE15" i="11"/>
  <c r="AK17" i="11"/>
  <c r="AD17" i="11"/>
  <c r="Y18" i="11"/>
  <c r="AG18" i="11" s="1"/>
  <c r="Q18" i="11" s="1"/>
  <c r="R18" i="11" s="1"/>
  <c r="U18" i="11" s="1"/>
  <c r="T18" i="11"/>
  <c r="AF22" i="11"/>
  <c r="X22" i="11"/>
  <c r="AB22" i="11" s="1"/>
  <c r="R22" i="11"/>
  <c r="U22" i="11" s="1"/>
  <c r="W24" i="11"/>
  <c r="AA24" i="11" s="1"/>
  <c r="AE24" i="11"/>
  <c r="W12" i="11"/>
  <c r="AA12" i="11" s="1"/>
  <c r="AE12" i="11"/>
  <c r="AC14" i="11"/>
  <c r="W16" i="11"/>
  <c r="AA16" i="11" s="1"/>
  <c r="AE16" i="11"/>
  <c r="AC18" i="11"/>
  <c r="W21" i="11"/>
  <c r="AA21" i="11" s="1"/>
  <c r="AE21" i="11"/>
  <c r="AC23" i="11"/>
  <c r="AE14" i="11"/>
  <c r="AE18" i="11"/>
  <c r="AE23" i="11"/>
  <c r="R32" i="11" l="1"/>
  <c r="D35" i="12"/>
  <c r="F35" i="12" s="1"/>
  <c r="F46" i="12" s="1"/>
  <c r="F47" i="12" s="1"/>
  <c r="AM17" i="11"/>
  <c r="AO17" i="11" s="1"/>
  <c r="AN17" i="11"/>
  <c r="AM20" i="11"/>
  <c r="AN20" i="11"/>
  <c r="AM13" i="11"/>
  <c r="AO13" i="11" s="1"/>
  <c r="AN13" i="11"/>
  <c r="AM15" i="11"/>
  <c r="AN15" i="11"/>
  <c r="AM11" i="11"/>
  <c r="AO11" i="11" s="1"/>
  <c r="AN11" i="11"/>
  <c r="AM22" i="11"/>
  <c r="AN22" i="11"/>
  <c r="AN10" i="11"/>
  <c r="AM10" i="11"/>
  <c r="AM24" i="11"/>
  <c r="AO24" i="11" s="1"/>
  <c r="AN24" i="11"/>
  <c r="AO10" i="11" l="1"/>
  <c r="AO22" i="11"/>
  <c r="AO15" i="11"/>
  <c r="AO20" i="11"/>
  <c r="B23" i="19" l="1"/>
</calcChain>
</file>

<file path=xl/sharedStrings.xml><?xml version="1.0" encoding="utf-8"?>
<sst xmlns="http://schemas.openxmlformats.org/spreadsheetml/2006/main" count="1146" uniqueCount="399">
  <si>
    <t>EVALUASI KINERJA PEGAWAI</t>
  </si>
  <si>
    <t>(Berdasarkan Permenpan RB No.6 Tahun 2022)</t>
  </si>
  <si>
    <t>Nama dan Gelar</t>
  </si>
  <si>
    <t>:</t>
  </si>
  <si>
    <t>NIP</t>
  </si>
  <si>
    <t>Pangkat/golongan ruang</t>
  </si>
  <si>
    <t xml:space="preserve">Jabatan </t>
  </si>
  <si>
    <t>Guru Ahli Pertama</t>
  </si>
  <si>
    <t>Unit Kerja</t>
  </si>
  <si>
    <t>Periode penilaian</t>
  </si>
  <si>
    <t>1 Januari  s/d 31 Desember 2022</t>
  </si>
  <si>
    <t>MATRIK PEMBAGIAN PERAN DAN HASIL</t>
  </si>
  <si>
    <t>JABATAN</t>
  </si>
  <si>
    <t>Nama</t>
  </si>
  <si>
    <t>KINERJA ATASAN YANG DIINTERVENSI</t>
  </si>
  <si>
    <t>Jabatan</t>
  </si>
  <si>
    <t>Rencana Kinerja 1</t>
  </si>
  <si>
    <t>Indikator Kuantitas</t>
  </si>
  <si>
    <t>Indikator Kualitas</t>
  </si>
  <si>
    <t>Indikator waktu</t>
  </si>
  <si>
    <t>Butir AK</t>
  </si>
  <si>
    <t>Rencana Kinerja 2</t>
  </si>
  <si>
    <t>Rencana Kinerja 3</t>
  </si>
  <si>
    <t>Terlaksananya direktif pimpinan sesuai target waktu yang ditetapkan (Penugasan dari Kabid Pembinaan Guru dan Tenaga Kependidikan)</t>
  </si>
  <si>
    <t>Terlaksananya pengembangan diri</t>
  </si>
  <si>
    <t>Terlaksananya kegiatan publikasi ilmiah</t>
  </si>
  <si>
    <t>Tersedianya dokumen/laporan  yang mendukung tugas guru</t>
  </si>
  <si>
    <t>Guru Ahli Madya</t>
  </si>
  <si>
    <t>Tersedianya Dokumen/Laporan Pelaksanaan Tugas sesuai yang ditetapkan</t>
  </si>
  <si>
    <t>Terlaksananya direktif atasan sesuai ketentuan</t>
  </si>
  <si>
    <t>Terlaksananya Pengembangan Diri</t>
  </si>
  <si>
    <t>Terlaksananya Kegiatan Karya Inovatif</t>
  </si>
  <si>
    <t>nama guru yang dinilai</t>
  </si>
  <si>
    <t>Tersedianya dokumen/laporan pelaksanaan tugas sesuai yang ditetapkan</t>
  </si>
  <si>
    <t>Tersedianya Dokumen/ Laporan Pengembangan Diri</t>
  </si>
  <si>
    <t xml:space="preserve">Terlaksananya kegiatan publikasi ilmiah </t>
  </si>
  <si>
    <t>Terlaksananya kegiatan yang mendukung tugas guru</t>
  </si>
  <si>
    <t>SASARAN KINERJA PEGAWAI</t>
  </si>
  <si>
    <t>PENDEKATAN HASIL KERJA KUANTITATIF</t>
  </si>
  <si>
    <t>GURU PENDIDIKAN  AHLI MADYA</t>
  </si>
  <si>
    <t>Pemerintah Provinsi Bali</t>
  </si>
  <si>
    <t>Periode Penilaian :</t>
  </si>
  <si>
    <t>01 Januari s.d. 31 Desember 2022</t>
  </si>
  <si>
    <t>PEGAWAI YANG DINILAI</t>
  </si>
  <si>
    <t>PEJABAT PENILAI KINERJA</t>
  </si>
  <si>
    <t>Pangkat/Gol Ruang</t>
  </si>
  <si>
    <t>HASIL KERJA</t>
  </si>
  <si>
    <t>NO</t>
  </si>
  <si>
    <t>RENCANA HASIL KERJA PIMPINAN YANG DIINTERVENSI</t>
  </si>
  <si>
    <t>RENCANA HASIL KERJA</t>
  </si>
  <si>
    <t>ASPEK</t>
  </si>
  <si>
    <t>INDIKATOR KINERJA INDIVIDU</t>
  </si>
  <si>
    <t>TARGET</t>
  </si>
  <si>
    <t>A.UTAMA</t>
  </si>
  <si>
    <t>Kuantitas</t>
  </si>
  <si>
    <t>Jumlah laporan pelaksanaan tugas</t>
  </si>
  <si>
    <t>Kualitas</t>
  </si>
  <si>
    <t>Persentase laporan pelaksanaan tugas yang ditetapkan</t>
  </si>
  <si>
    <t>80-100%</t>
  </si>
  <si>
    <t>Waktu</t>
  </si>
  <si>
    <t>Ketepatan waktu penyediaan laporan pelaksanaan tugas sesuai yang ditetapkan</t>
  </si>
  <si>
    <t>12 bulan</t>
  </si>
  <si>
    <t>Persentase direktif atasan yang telah diselesaikan</t>
  </si>
  <si>
    <t>B. TAMBAHAN</t>
  </si>
  <si>
    <t>Tersedianya Laporan Pelaksanaan Tugas Pengembangan diri</t>
  </si>
  <si>
    <t>4 Laporan</t>
  </si>
  <si>
    <t>Tersedianya Laporan Pelaksanaan Publikasi Ilmiah</t>
  </si>
  <si>
    <t>2 Laporan</t>
  </si>
  <si>
    <t>Tersedianya Laporan Pelaksanaan kegiatan yang mendukung tugas Guru</t>
  </si>
  <si>
    <t>PERILAKU KERJA</t>
  </si>
  <si>
    <t>1.</t>
  </si>
  <si>
    <t>Berorientasi Pelayanan</t>
  </si>
  <si>
    <t>-</t>
  </si>
  <si>
    <t>Memahami dan memenuhi kebutuhan masyarakat</t>
  </si>
  <si>
    <t>Ekspetasi khusus Pimpinan :</t>
  </si>
  <si>
    <t>Ramah cekatan, solutif, dan dapat diandalkan</t>
  </si>
  <si>
    <t xml:space="preserve"> Memberikan pengajaran  dengan mengedepankan diskusi bersama dengan para siswa </t>
  </si>
  <si>
    <t>Melakukan perbaikan tiada henti</t>
  </si>
  <si>
    <t>Akuntabel</t>
  </si>
  <si>
    <t>Melaksanakan tugas dengan jujur, bertanggung jawab, cermat,disiplin, dan berintegritas tinggi</t>
  </si>
  <si>
    <t>selalu menjaga integritas dalam menjalankan tugas</t>
  </si>
  <si>
    <t>Menggunakan kekayaan dan barang milik negara secara bertanggung jawab, efektif, dan efisien</t>
  </si>
  <si>
    <t>Tidak menyalahgunakan kewenangan jabatan</t>
  </si>
  <si>
    <t>Kompeten</t>
  </si>
  <si>
    <t>Meningkatkan kompetensi diri untuk menjawab tantangan yang selalu berubah</t>
  </si>
  <si>
    <t xml:space="preserve"> Membantu orang lain belajar</t>
  </si>
  <si>
    <t>- Menyelesaikan setiap pekerjaan sesuai dengan target yang diberikan</t>
  </si>
  <si>
    <t>Melaksanakan tugas dengan kualitas terbaik</t>
  </si>
  <si>
    <t>- Bersedia untuk mengajarkan pengetahuan atau keterampilan yang dimiliki kepada orang lain</t>
  </si>
  <si>
    <t>Harmonis</t>
  </si>
  <si>
    <t xml:space="preserve"> Menghargai setiap orang apapun latar belakangnya</t>
  </si>
  <si>
    <t xml:space="preserve"> Suka menolong orang lain </t>
  </si>
  <si>
    <t>Selalu membantu para siswa jika mengalami kesulitan dalam memehami materi pelajaran</t>
  </si>
  <si>
    <t>Membangun lingkungan kerja yang kondusif</t>
  </si>
  <si>
    <t xml:space="preserve">Loyal </t>
  </si>
  <si>
    <t>Memegang teguh ideologi Pancasila, Undang-Undang Dasar Negara Republik Indonesia Tahun 1945, setia pada Negara Kesatuan Republik Indonesia serta pemerintahan yang sah</t>
  </si>
  <si>
    <t xml:space="preserve"> Selalu taat terhadap pancasila dalam menjalankan tugas</t>
  </si>
  <si>
    <t xml:space="preserve">Menjaga nama baik sesama ASN, Pimpinan, Instansi, dan Negara </t>
  </si>
  <si>
    <t xml:space="preserve">Menjaga rahasia jabatan dan negara </t>
  </si>
  <si>
    <t>Adaftif</t>
  </si>
  <si>
    <t xml:space="preserve"> Cepat menyesuaikan diri menghadapi perubahan</t>
  </si>
  <si>
    <t xml:space="preserve"> Terus berinovasi dan mengembangkan kreativitas</t>
  </si>
  <si>
    <t>Mengimplementasikan perkembangan teknologi dalam memberikan pelajaran kepada para siswa</t>
  </si>
  <si>
    <t xml:space="preserve">Bertindak proaktif  </t>
  </si>
  <si>
    <t>Kolaboratif</t>
  </si>
  <si>
    <t xml:space="preserve"> Memberi kesempatan kepada berbagai pihak untuk berkontribusi </t>
  </si>
  <si>
    <t>Terbuka dalam bekerja sama untuk menghasilkan nilai tambah</t>
  </si>
  <si>
    <t>Aktif berpartisipasi dan berkontribusi sesuai keahliannya</t>
  </si>
  <si>
    <t xml:space="preserve">Menggerakkan pemanfaatan berbagai sumberdaya untuk tujuan
bersama </t>
  </si>
  <si>
    <t>Pegawai yang Dinilai,</t>
  </si>
  <si>
    <t>Pejabat Penilai Kinerja</t>
  </si>
  <si>
    <t>LAMPIRAN SASARAN KINERJA PEGAWAI</t>
  </si>
  <si>
    <t>DUKUNGAN SUMBER DAYA</t>
  </si>
  <si>
    <t>Workshop/seminar terkait Pengembangan Keprofesian Berkelanjutan</t>
  </si>
  <si>
    <t>SKEMA PERTANGUNGJAWABAN</t>
  </si>
  <si>
    <t>Pelaksanaan tugas akan di review setiap bulan</t>
  </si>
  <si>
    <t>KONSEKUENSI</t>
  </si>
  <si>
    <t>Pelayanan kinerja yang baik akan diberikan penghargaan dari pihak sekolah dalam bentuk pengembangan kompetensi</t>
  </si>
  <si>
    <t>Apabila target tidak tercapai akan disesuaikan kembali</t>
  </si>
  <si>
    <t>GURU PENDIDIKAN  AHLI PERTAMA</t>
  </si>
  <si>
    <t>RENCANA AKSI</t>
  </si>
  <si>
    <t>Target Per Bulan</t>
  </si>
  <si>
    <t>total</t>
  </si>
  <si>
    <t>Laporan Penilaian Kinerja Guru</t>
  </si>
  <si>
    <t xml:space="preserve"> Laporan Wali Kelas </t>
  </si>
  <si>
    <t>Laporan Pengawas/panitia Penilaian dan Evaluasi terhadap Proses Pembelajaran berupa kegiatan PAT/PAS</t>
  </si>
  <si>
    <t>Laporan Pengembangan Diri</t>
  </si>
  <si>
    <t>Laporan Kolektiif Lainnya</t>
  </si>
  <si>
    <t>laporan karya tulis Penelitian Tindakan Kelas (PTK)</t>
  </si>
  <si>
    <t>dokumen modul/diktat pembelajaran per semester di Gunakan di sekolahnya</t>
  </si>
  <si>
    <t>SK panitia ujian penilaian dan evaluasi terhadap proses dan hasil belajar tingkat sekolah Ujian Sekolah Tahun Pelajaran 2021/2022</t>
  </si>
  <si>
    <t>SK  panitia ujian penilaian dan evaluasi terhadap proses dan hasil belajar tingkat nasional Ujian Kompetensi Keahlian Tahun Pelajaran 2021/2022</t>
  </si>
  <si>
    <t>SK panitia penilaian dan evaluasi tingkat nasional, Asesmen Nasiona</t>
  </si>
  <si>
    <t>Kartu anggota aktif PGRI</t>
  </si>
  <si>
    <t>REKAMAN INFORMASI UMPAN BALIK BERKELANJUTAN</t>
  </si>
  <si>
    <t>GURU PENDIDIKAN AHLI MADYA</t>
  </si>
  <si>
    <r>
      <rPr>
        <sz val="12"/>
        <color theme="1"/>
        <rFont val="Bookman Old Style"/>
        <family val="1"/>
      </rPr>
      <t xml:space="preserve">PERIODE : TRIWULAN </t>
    </r>
    <r>
      <rPr>
        <strike/>
        <sz val="12"/>
        <color theme="1"/>
        <rFont val="Bookman Old Style"/>
        <family val="1"/>
      </rPr>
      <t>I/II/III/IV/</t>
    </r>
    <r>
      <rPr>
        <sz val="12"/>
        <color theme="1"/>
        <rFont val="Bookman Old Style"/>
        <family val="1"/>
      </rPr>
      <t xml:space="preserve"> - AKHIR</t>
    </r>
  </si>
  <si>
    <t>RENCANA HASIL KERJA PIMPINAN YANG DINTERVENSI</t>
  </si>
  <si>
    <t>TARGET/SESUAI EKSPETASI</t>
  </si>
  <si>
    <t>REALISASI BERDASARKAN BUKTI DUKUNG</t>
  </si>
  <si>
    <t>UMPAN BALIK BERKELANJUTAN BERDSARKAN BUKTI DUKUNG</t>
  </si>
  <si>
    <t xml:space="preserve">Dokumen/laporan pelaksanaan tugas secara keseluruhan sudah bagus, dan kedepannya harus dipertahankan </t>
  </si>
  <si>
    <t>100 % berdasarkan penilaian atasan</t>
  </si>
  <si>
    <t>Pelaporan dilakukan tepat waktu</t>
  </si>
  <si>
    <t xml:space="preserve">Penyelesaian dokumen/laporan yang dibutuhkan tepat waktu. Pertahankan! </t>
  </si>
  <si>
    <t>4 laporan</t>
  </si>
  <si>
    <t>2 laporan</t>
  </si>
  <si>
    <r>
      <rPr>
        <b/>
        <sz val="12"/>
        <color theme="1"/>
        <rFont val="Bookman Old Style"/>
        <family val="1"/>
      </rPr>
      <t xml:space="preserve">RATING HASIL KERJA                                                                                                                                                                                                                                                                                                </t>
    </r>
    <r>
      <rPr>
        <sz val="12"/>
        <color theme="1"/>
        <rFont val="Bookman Old Style"/>
        <family val="1"/>
      </rPr>
      <t xml:space="preserve"> </t>
    </r>
  </si>
  <si>
    <r>
      <rPr>
        <strike/>
        <sz val="12"/>
        <color theme="1"/>
        <rFont val="Bookman Old Style"/>
        <family val="1"/>
      </rPr>
      <t xml:space="preserve">DIATAS EKSPETASI / </t>
    </r>
    <r>
      <rPr>
        <sz val="12"/>
        <color theme="1"/>
        <rFont val="Bookman Old Style"/>
        <family val="1"/>
      </rPr>
      <t xml:space="preserve">SESUAI EKSPETASI </t>
    </r>
    <r>
      <rPr>
        <strike/>
        <sz val="12"/>
        <color theme="1"/>
        <rFont val="Bookman Old Style"/>
        <family val="1"/>
      </rPr>
      <t>/ DIBAWAH EKSPETASI</t>
    </r>
    <r>
      <rPr>
        <sz val="12"/>
        <color theme="1"/>
        <rFont val="Bookman Old Style"/>
        <family val="1"/>
      </rPr>
      <t xml:space="preserve"> **</t>
    </r>
  </si>
  <si>
    <t>UMPAN BALIK BERKELANJUTAN BERDASARKAN BUKTI DUKUNG</t>
  </si>
  <si>
    <t>selalu mengedepankan pengajaran dengan metode diskusi baik kepada para siswa, terlihat dengan keaktifan para siswa bertanya dan berdiskusi saat proses pembelajaran</t>
  </si>
  <si>
    <t>ketika memberikan pengajaran, selalu menunjukan sifat disipllin yang tinggi dengan dimulainya pelajaran tepat waktu dan tidak ada jam pelajaran yang kosong</t>
  </si>
  <si>
    <t>selalu dapat menyelesaikan tugas yang diberikan</t>
  </si>
  <si>
    <t xml:space="preserve">bersedia membantu apabila dibutuhkan, terlihat ketika yang bersangkutan diminta untuk menjelaskan substansi yang belum dimengerti maka dengan sabar menjelaskan </t>
  </si>
  <si>
    <t>selalu memberikan pemahaman kepada siswa yang belum memahami materi, sampai siswa tersebut bisa</t>
  </si>
  <si>
    <t>selalu hadir dalam setiap upacara dan peringatan hari besar kenegaraan</t>
  </si>
  <si>
    <t>semangat dalam mempelajari perkembangan teknologi, dan mampu menerapkan dalam proses belajar mengajar dikelas</t>
  </si>
  <si>
    <t>Selalu aktif dalam setiap kegiatan di sekolah dan memberikan masukan-masukan yang positife untuk kemajuan sekolah</t>
  </si>
  <si>
    <t>RATING PERILAKU KERJA</t>
  </si>
  <si>
    <r>
      <rPr>
        <strike/>
        <sz val="12"/>
        <color theme="1"/>
        <rFont val="Bookman Old Style"/>
        <family val="1"/>
      </rPr>
      <t>DIATAS EKSPETASI /</t>
    </r>
    <r>
      <rPr>
        <sz val="12"/>
        <color theme="1"/>
        <rFont val="Bookman Old Style"/>
        <family val="1"/>
      </rPr>
      <t xml:space="preserve"> SESUAI EKSPETASI </t>
    </r>
    <r>
      <rPr>
        <strike/>
        <sz val="12"/>
        <color theme="1"/>
        <rFont val="Bookman Old Style"/>
        <family val="1"/>
      </rPr>
      <t>/ DIBAWAH EKSPETASI</t>
    </r>
    <r>
      <rPr>
        <sz val="12"/>
        <color theme="1"/>
        <rFont val="Bookman Old Style"/>
        <family val="1"/>
      </rPr>
      <t xml:space="preserve"> **</t>
    </r>
  </si>
  <si>
    <t>PREDIKAT KINERJA</t>
  </si>
  <si>
    <r>
      <rPr>
        <strike/>
        <sz val="12"/>
        <color theme="1"/>
        <rFont val="Bookman Old Style"/>
        <family val="1"/>
      </rPr>
      <t>SANGAT BAIK /</t>
    </r>
    <r>
      <rPr>
        <sz val="12"/>
        <color theme="1"/>
        <rFont val="Bookman Old Style"/>
        <family val="1"/>
      </rPr>
      <t xml:space="preserve"> BAIK /</t>
    </r>
    <r>
      <rPr>
        <strike/>
        <sz val="12"/>
        <color theme="1"/>
        <rFont val="Bookman Old Style"/>
        <family val="1"/>
      </rPr>
      <t xml:space="preserve"> BUTUH PERBAIKAN / KURANG (MISCONDUCT) / SANGAT KURANG</t>
    </r>
  </si>
  <si>
    <t>** rating hasil kerja dan rating perilaku kerja ditetapkan dengan mempertimbangkan pola distribusi predikat Kinerja Pegawai berdasarkan capaian kinerja</t>
  </si>
  <si>
    <t>organisasi serta level kontribusi Pegawai terhadap Kinerja Organisasi dibandingkan dengan Pegawai lainnya.</t>
  </si>
  <si>
    <t>*** diisi dengan umpan balik sesuai dengan permasalahan atau apresiasi kepada Pegawai atas realisasi hasil kerja. Umpan balik dapat berupa narasi,</t>
  </si>
  <si>
    <t>simbol, atau keterangan lainnya dan disertai dengan bukti dukung yang relevan.</t>
  </si>
  <si>
    <t>**** Meskipun realisasi dibawah target, namun terdapat umpan balik berkelanjutan dari Pimpinan yang menyatakan bahwa hal tersebut dikategorikan sesuai ekspektasi disertai dengan beberapa pertimbangan yang rasional</t>
  </si>
  <si>
    <r>
      <rPr>
        <sz val="12"/>
        <color theme="1"/>
        <rFont val="Bookman Old Style"/>
        <family val="1"/>
      </rPr>
      <t xml:space="preserve">PERIODE : TRIWULAN </t>
    </r>
    <r>
      <rPr>
        <strike/>
        <sz val="12"/>
        <color theme="1"/>
        <rFont val="Bookman Old Style"/>
        <family val="1"/>
      </rPr>
      <t>I/II/III/IV/</t>
    </r>
    <r>
      <rPr>
        <sz val="12"/>
        <color theme="1"/>
        <rFont val="Bookman Old Style"/>
        <family val="1"/>
      </rPr>
      <t xml:space="preserve"> - AKHIR</t>
    </r>
  </si>
  <si>
    <r>
      <rPr>
        <b/>
        <sz val="12"/>
        <color theme="1"/>
        <rFont val="Bookman Old Style"/>
        <family val="1"/>
      </rPr>
      <t xml:space="preserve">CAPAIAN KINERJA ORGANISASI                                                                                                                                                   </t>
    </r>
    <r>
      <rPr>
        <strike/>
        <sz val="12"/>
        <color theme="1"/>
        <rFont val="Bookman Old Style"/>
        <family val="1"/>
      </rPr>
      <t xml:space="preserve"> ISTIMEWA /</t>
    </r>
    <r>
      <rPr>
        <sz val="12"/>
        <color theme="1"/>
        <rFont val="Bookman Old Style"/>
        <family val="1"/>
      </rPr>
      <t xml:space="preserve"> BAIK </t>
    </r>
    <r>
      <rPr>
        <strike/>
        <sz val="12"/>
        <color theme="1"/>
        <rFont val="Bookman Old Style"/>
        <family val="1"/>
      </rPr>
      <t>/ BUTUH PERBAIKAN / KURANG / SANGAT KURANG</t>
    </r>
  </si>
  <si>
    <t>POLA DISTRIBUSI</t>
  </si>
  <si>
    <t>Jenis Kurva berdasarkan nilai capaian organisasi:</t>
  </si>
  <si>
    <t>Dokumen/laporan pelaksanaan tugas secara keseluruhan sudah bagus, namun kedepannya harus Pertahankan!</t>
  </si>
  <si>
    <t>Segala tugas yang diberikan dilaksanakan dengan amat baik</t>
  </si>
  <si>
    <r>
      <rPr>
        <b/>
        <sz val="12"/>
        <color theme="1"/>
        <rFont val="Bookman Old Style"/>
        <family val="1"/>
      </rPr>
      <t xml:space="preserve">RATING HASIL KERJA                                                                                                                                                                                                                                                                                                </t>
    </r>
    <r>
      <rPr>
        <sz val="12"/>
        <color theme="1"/>
        <rFont val="Bookman Old Style"/>
        <family val="1"/>
      </rPr>
      <t xml:space="preserve"> </t>
    </r>
  </si>
  <si>
    <r>
      <rPr>
        <strike/>
        <sz val="12"/>
        <color theme="1"/>
        <rFont val="Bookman Old Style"/>
        <family val="1"/>
      </rPr>
      <t xml:space="preserve">DIATAS EKSPETASI / </t>
    </r>
    <r>
      <rPr>
        <sz val="12"/>
        <color theme="1"/>
        <rFont val="Bookman Old Style"/>
        <family val="1"/>
      </rPr>
      <t xml:space="preserve">SESUAI EKSPETASI </t>
    </r>
    <r>
      <rPr>
        <strike/>
        <sz val="12"/>
        <color theme="1"/>
        <rFont val="Bookman Old Style"/>
        <family val="1"/>
      </rPr>
      <t>/ DIBAWAH EKSPETASI</t>
    </r>
    <r>
      <rPr>
        <sz val="12"/>
        <color theme="1"/>
        <rFont val="Bookman Old Style"/>
        <family val="1"/>
      </rPr>
      <t xml:space="preserve"> **</t>
    </r>
  </si>
  <si>
    <t>Selalu aktif dalam setiap kegiatan di sekolah dan memberikan masukan-masukan yang positif untuk kemajuan sekolah</t>
  </si>
  <si>
    <r>
      <rPr>
        <strike/>
        <sz val="12"/>
        <color theme="1"/>
        <rFont val="Bookman Old Style"/>
        <family val="1"/>
      </rPr>
      <t>DIATAS EKSPETASI /</t>
    </r>
    <r>
      <rPr>
        <sz val="12"/>
        <color theme="1"/>
        <rFont val="Bookman Old Style"/>
        <family val="1"/>
      </rPr>
      <t xml:space="preserve"> SESUAI EKSPETASI </t>
    </r>
    <r>
      <rPr>
        <strike/>
        <sz val="12"/>
        <color theme="1"/>
        <rFont val="Bookman Old Style"/>
        <family val="1"/>
      </rPr>
      <t>/ DIBAWAH EKSPETASI</t>
    </r>
    <r>
      <rPr>
        <sz val="12"/>
        <color theme="1"/>
        <rFont val="Bookman Old Style"/>
        <family val="1"/>
      </rPr>
      <t xml:space="preserve"> **</t>
    </r>
  </si>
  <si>
    <r>
      <rPr>
        <strike/>
        <sz val="12"/>
        <color theme="1"/>
        <rFont val="Bookman Old Style"/>
        <family val="1"/>
      </rPr>
      <t>SANGAT BAIK /</t>
    </r>
    <r>
      <rPr>
        <sz val="12"/>
        <color theme="1"/>
        <rFont val="Bookman Old Style"/>
        <family val="1"/>
      </rPr>
      <t xml:space="preserve"> BAIK /</t>
    </r>
    <r>
      <rPr>
        <strike/>
        <sz val="12"/>
        <color theme="1"/>
        <rFont val="Bookman Old Style"/>
        <family val="1"/>
      </rPr>
      <t xml:space="preserve"> BUTUH PERBAIKAN / KURANG (MISCONDUCT) / SANGAT KURANG</t>
    </r>
  </si>
  <si>
    <t>Rumus</t>
  </si>
  <si>
    <t>Keterangan</t>
  </si>
  <si>
    <t>Aspek 1</t>
  </si>
  <si>
    <t>Aspek 2</t>
  </si>
  <si>
    <t>Aspek 4</t>
  </si>
  <si>
    <t>Aspek 5</t>
  </si>
  <si>
    <t>Aspek ke n</t>
  </si>
  <si>
    <t>Kategori</t>
  </si>
  <si>
    <t>kondisi 1</t>
  </si>
  <si>
    <t>IF(COUNTIF(M15:M16;"Sangat Kurang")&gt;=2;"Sangat Kurang";</t>
  </si>
  <si>
    <t xml:space="preserve">Hitung jumlah M15-M16 Apabila sangat kurang lebih dari atau sama dengan 2 maka kategori Sangat Kurang </t>
  </si>
  <si>
    <t>sangat kurang</t>
  </si>
  <si>
    <t>x</t>
  </si>
  <si>
    <t>Sangat Kurang</t>
  </si>
  <si>
    <t>kondisi 2</t>
  </si>
  <si>
    <t>IF(OR(AND(VLOOKUP(M15;$W$4:$X$8;2;0)+VLOOKUP(M16;$W$4:$X$8;2;0)+VLOOKUP(M17;$W$4:$X$8;2;0)&lt;=18;OR(COUNTIF(m15:m17;"Kurang")&gt;=2;COUNTIF(M15:M16;"Sangat Kurang")&gt;=1));AND(VLOOKUP(M15;$W$4:$X$8;2;0)+VLOOKUP(M16;$W$4:$X$8;2;0)+VLOOKUP(M17;$W$4:$X$8;2;0)&gt;=18;VLOOKUP(M15;$W$4:$X$8;2;0)+VLOOKUP(M16;$W$4:$X$8;2;0)+VLOOKUP(M17;$W$4:$X$8;2;0)&lt;=33;OR(COUNTIF(M15:M16;"Sangat Kurang")&gt;=1;(COUNTIF(M15:M16;"Kurang")&gt;=2))));"Kurang";</t>
  </si>
  <si>
    <t>Cari kategori M15 dibandingkan dengan nilai poin pada tabel poin ditambah cari kategori M16 dibandingkan dengan nilai poin pada tabel poin ditambah cari kategori M17 dibandingkan dengan nilai poin pada tabel poin  Jika poin kurang dari  sama dengan 18 atau jumlah kurang lebih dari sama dengan 2 , jumlah sangat kurang lebih dari sama dengan 1 maka kategori kurang</t>
  </si>
  <si>
    <t>kurang</t>
  </si>
  <si>
    <t>Kurang</t>
  </si>
  <si>
    <t>kondisi 3</t>
  </si>
  <si>
    <t>IF(OR(VLOOKUP(M15;$W$4:$X$8;2;0)+VLOOKUP(M16;$W$4:$X$8;2;0)+VLOOKUP(M17;$W$4:$X$8;2;0)=35;AND(VLOOKUP(M15;$W$4:$X$8;2;0)+VLOOKUP(M16;$W$4:$X$8;2;0)+VLOOKUP(M17;$W$4:$X$8;2;0)&gt;=19;VLOOKUP(M15;$W$4:$X$8;2;0)+VLOOKUP(M16;$W$4:$X$8;2;0)+VLOOKUP(M17;$W$4:$X$8;2;0)&lt;=33;OR(COUNTIF(M15:M16;"Kurang")&lt;=1;COUNTIF(M15:M16;"Sangat Kurang"&lt;1))));"Cukup";</t>
  </si>
  <si>
    <t>Cari kategori M15 dibandingkan dengan nilai poin pada tabel poin ditambah cari kategori M16 dibandingkan dengan nilai poin pada tabel poin ditambah cari kategori M17 dibandingkan dengan nilai poin pada tabel poin. Jika poin M15+M16+M17 = 35, nilai M15+M16+M17&gt;=19, Nilai M15+M16+M17 &lt;=33 atau nilai kurang &lt;=1, sangat kurang &lt; 1 Cukup</t>
  </si>
  <si>
    <t>cukup</t>
  </si>
  <si>
    <t>Cukup</t>
  </si>
  <si>
    <t>Kondisi 4</t>
  </si>
  <si>
    <t>IF(AND(VLOOKUP(M15;$W$4:$X$8;2;0)+VLOOKUP(M16;$W$4:$X$8;2;0)+VLOOKUP(M17;$W$4:$X$8;2;0)&gt;=34;VLOOKUP(M15;$W$4:$X$8;2;0)+VLOOKUP(M16;$W$4:$X$8;2;0)+VLOOKUP(M17;$W$4:$X$8;2;0)&lt;=42;COUNTIF(M15:M16;"Kurang")&lt;1);"Baik";</t>
  </si>
  <si>
    <t>Baik</t>
  </si>
  <si>
    <t>kondisi 5</t>
  </si>
  <si>
    <t>IF(VLOOKUP(M15;$W$4:$X$8;2;0)+VLOOKUP(M16;$W$4:$X$8;2;0)+VLOOKUP(M17;$W$4:$X$8;2;0)&gt;=45;"Sangat Baik";"-")))))</t>
  </si>
  <si>
    <t>Sangat Baik</t>
  </si>
  <si>
    <t>sangat baik</t>
  </si>
  <si>
    <t>Compatibility Report for FORMULIR SKP_EFISIENS tesI.xls</t>
  </si>
  <si>
    <t>Run on 20-05-2013 21:23</t>
  </si>
  <si>
    <t>The following features in this workbook are not supported by earlier versions of Excel. These features may be lost or degraded when you save this workbook in an earlier file format.</t>
  </si>
  <si>
    <t>Significant loss of functionality</t>
  </si>
  <si>
    <t># of occurrences</t>
  </si>
  <si>
    <t>One or more functions in this workbook are not available in earlier versions of Excel.  When recalculated in earlier versions, these functions will return a #NAME? error instead of their current results.</t>
  </si>
  <si>
    <t>'PENGUKURAN'!U8:U17</t>
  </si>
  <si>
    <t>'PENGUKURAN'!AG8:AG17</t>
  </si>
  <si>
    <t>'PENGUKURAN'!AM8:AM17</t>
  </si>
  <si>
    <t>'PENGUKURAN'!AO8:AO17</t>
  </si>
  <si>
    <t>SASARAN KERJA</t>
  </si>
  <si>
    <t>PEGAWAI NEGERI SIPIL</t>
  </si>
  <si>
    <t>I. PEJABAT PENILAI</t>
  </si>
  <si>
    <t>II. PEGAWAI NEGERI SIPIL YANG DINILAI</t>
  </si>
  <si>
    <t>Pangkat/Gol.Ruang</t>
  </si>
  <si>
    <t>III. KEGIATAN TUGAS JABATAN</t>
  </si>
  <si>
    <t>AK</t>
  </si>
  <si>
    <t>KUANT/OUTPUT</t>
  </si>
  <si>
    <t>KUAL/MUTU</t>
  </si>
  <si>
    <t>WAKTU</t>
  </si>
  <si>
    <t>BIAYA</t>
  </si>
  <si>
    <t>Unsur Utama</t>
  </si>
  <si>
    <t>Unsur Penunjang</t>
  </si>
  <si>
    <t>Jumlah Angka Kredit</t>
  </si>
  <si>
    <t>…………., …..  Januari 20……</t>
  </si>
  <si>
    <t>Pejabat Penilai,</t>
  </si>
  <si>
    <t>Pegawai Negeri Sipil Yang Dinilai</t>
  </si>
  <si>
    <t>Catatan :</t>
  </si>
  <si>
    <t>* AK Bagi PNS yang memangku jabatan fungsional tertentu</t>
  </si>
  <si>
    <t>PENILAIAN CAPAIAN SASARAN KERJA</t>
  </si>
  <si>
    <t>Jangka Waktu Penilaian …. Januari s.d. 31 Desember 20…..</t>
  </si>
  <si>
    <t>I. Kegiatan Tugas  Jabatan</t>
  </si>
  <si>
    <t>REALISASI</t>
  </si>
  <si>
    <t>PENGHITUNGAN</t>
  </si>
  <si>
    <t>NILAI CAPAIAN SKP</t>
  </si>
  <si>
    <t>Kuant/ Output</t>
  </si>
  <si>
    <t>Kual/Mutu</t>
  </si>
  <si>
    <t>Biaya</t>
  </si>
  <si>
    <t>persen waktu</t>
  </si>
  <si>
    <t>persen biaya</t>
  </si>
  <si>
    <t>kuantitas</t>
  </si>
  <si>
    <t>kualitas</t>
  </si>
  <si>
    <t>waktu</t>
  </si>
  <si>
    <t>biaya</t>
  </si>
  <si>
    <t>RW&lt;24</t>
  </si>
  <si>
    <t>RW&gt;24</t>
  </si>
  <si>
    <t>RB&lt;24</t>
  </si>
  <si>
    <t>RB&gt;24</t>
  </si>
  <si>
    <t>II. TUGAS TAMBAHAN DAN KREATIVITAS :</t>
  </si>
  <si>
    <t>(tugas tambahan)</t>
  </si>
  <si>
    <t>(1.76*G8-N8)/G8)*100)</t>
  </si>
  <si>
    <t>(76-((((1.76*G8-N8)/G8)*100)-100))</t>
  </si>
  <si>
    <t>(1.76*I8-P8)/I8)*100)</t>
  </si>
  <si>
    <t>(76-((((1.76*I8-P8)/I8)*100)-100))</t>
  </si>
  <si>
    <t>(kreatifitas)</t>
  </si>
  <si>
    <t>Nilai Capaian SKP</t>
  </si>
  <si>
    <t>…….., 31 Desember 20…..</t>
  </si>
  <si>
    <t>8. REKOMENDASI</t>
  </si>
  <si>
    <t>PENILAIAN PRESTASI KERJA
PEGAWAI NEGERI SIPIL</t>
  </si>
  <si>
    <t>JANGKA WAKTU PENILAIAN</t>
  </si>
  <si>
    <t>BULAN</t>
  </si>
  <si>
    <t>Januari s/d</t>
  </si>
  <si>
    <t>31 Desember 20</t>
  </si>
  <si>
    <t>YANG DINILAI</t>
  </si>
  <si>
    <t>9. DIBUAT TANGGAL,</t>
  </si>
  <si>
    <t>a. Nama</t>
  </si>
  <si>
    <t>PEJABAT PENILAI</t>
  </si>
  <si>
    <t>b. N I P</t>
  </si>
  <si>
    <t>c. Pangkat, Golongan ruang, TMT</t>
  </si>
  <si>
    <t>d. Jabatan/Pangkat</t>
  </si>
  <si>
    <t>e. Unit Organisasi</t>
  </si>
  <si>
    <t>2.</t>
  </si>
  <si>
    <t>10. DITERIMA TANGGAL,</t>
  </si>
  <si>
    <t>3.</t>
  </si>
  <si>
    <t>ATASAN PEJABAT PENILAI</t>
  </si>
  <si>
    <t>ATASAN PEJABAT YANG MENILAI</t>
  </si>
  <si>
    <t>R A H A S I A</t>
  </si>
  <si>
    <t>4.</t>
  </si>
  <si>
    <t>UNSUR YANG DINILAI</t>
  </si>
  <si>
    <t>Jumlah</t>
  </si>
  <si>
    <t>6.</t>
  </si>
  <si>
    <t>TANGGAPAN PEJABAT PENILAI</t>
  </si>
  <si>
    <t>a. Sasaran Kerja Pegawai (SKP)</t>
  </si>
  <si>
    <t>x 60 %</t>
  </si>
  <si>
    <t>ATAS KEBERATAN</t>
  </si>
  <si>
    <t>b. Perilaku Kerja</t>
  </si>
  <si>
    <t>1. Orientasi Pelayanan</t>
  </si>
  <si>
    <t>2. Integritas</t>
  </si>
  <si>
    <t>3. Komitmen</t>
  </si>
  <si>
    <t>4. Disiplin</t>
  </si>
  <si>
    <t>5. Kerjasama</t>
  </si>
  <si>
    <t>6. Kepemimpinan</t>
  </si>
  <si>
    <t>Nilai rata-rata</t>
  </si>
  <si>
    <t>Tanggal,</t>
  </si>
  <si>
    <t>Nilai Perilaku Kerja</t>
  </si>
  <si>
    <t>x 40 %</t>
  </si>
  <si>
    <t>NILAI PRESTASI KERJA</t>
  </si>
  <si>
    <t>7.</t>
  </si>
  <si>
    <t>KEPUTUSAN ATASAN PEJABAT</t>
  </si>
  <si>
    <t>5.</t>
  </si>
  <si>
    <t>KEBERATAN DARI PEGAWAI NEGERI</t>
  </si>
  <si>
    <t>PENILAI ATAS KEBERATAN</t>
  </si>
  <si>
    <t>SIPIL YANG DINILAI (APABILA ADA)</t>
  </si>
  <si>
    <t>NB : tata cara untuk menyetak dokumen di sheet penilaian</t>
  </si>
  <si>
    <t>1. pilih page setup</t>
  </si>
  <si>
    <t>2. pada tab Page, pilih Orientation = Landscape</t>
  </si>
  <si>
    <t>pilih Scaling adjust to = 85% normal size</t>
  </si>
  <si>
    <t>pilih paper size = A4</t>
  </si>
  <si>
    <t>3. pada tab margins isi kan, Top = 0.25, Bottom = 0.25, Left = 0.25, Right = 0.25</t>
  </si>
  <si>
    <t>Contreng Center on page Horizontally &amp; Vertically</t>
  </si>
  <si>
    <t>DOKUMEN EVALUASI KINERJA PEGAWAI</t>
  </si>
  <si>
    <r>
      <rPr>
        <sz val="12"/>
        <color theme="1"/>
        <rFont val="Bookman Old Style"/>
        <family val="1"/>
      </rPr>
      <t>PERIODE : TRIWULAN</t>
    </r>
    <r>
      <rPr>
        <strike/>
        <sz val="12"/>
        <color theme="1"/>
        <rFont val="Bookman Old Style"/>
        <family val="1"/>
      </rPr>
      <t xml:space="preserve"> I/II/III/IV/</t>
    </r>
    <r>
      <rPr>
        <sz val="12"/>
        <color theme="1"/>
        <rFont val="Bookman Old Style"/>
        <family val="1"/>
      </rPr>
      <t xml:space="preserve"> - AKHIR</t>
    </r>
  </si>
  <si>
    <t>NAMA</t>
  </si>
  <si>
    <t>PANGKAT/GOL RUANG</t>
  </si>
  <si>
    <t>UNIT KERJA</t>
  </si>
  <si>
    <t>ATASAN PEJABAT PENILAI KINERJA</t>
  </si>
  <si>
    <t>EVALUASI KINERJA</t>
  </si>
  <si>
    <t>CAPAIAN KINERJA ORGANISASI</t>
  </si>
  <si>
    <t>BAIK</t>
  </si>
  <si>
    <t>PREDIKAT KINERJA PEGAWAI</t>
  </si>
  <si>
    <t>CATATAN/REKOMENDASI</t>
  </si>
  <si>
    <r>
      <rPr>
        <sz val="12"/>
        <color theme="1"/>
        <rFont val="Bookman Old Style"/>
        <family val="1"/>
      </rPr>
      <t>PERIODE : TRIWULAN</t>
    </r>
    <r>
      <rPr>
        <strike/>
        <sz val="12"/>
        <color theme="1"/>
        <rFont val="Bookman Old Style"/>
        <family val="1"/>
      </rPr>
      <t xml:space="preserve"> I/II/III/IV/</t>
    </r>
    <r>
      <rPr>
        <sz val="12"/>
        <color theme="1"/>
        <rFont val="Bookman Old Style"/>
        <family val="1"/>
      </rPr>
      <t xml:space="preserve"> - AKHIR</t>
    </r>
  </si>
  <si>
    <t>CUKUP</t>
  </si>
  <si>
    <t>misal nilai saya cukup dan saya protes</t>
  </si>
  <si>
    <t>Agar ditingkatkan disiplinnya dan perilaku berakhlak agar diterapkan</t>
  </si>
  <si>
    <t>KEBERATAN</t>
  </si>
  <si>
    <t>Mohon penjelasan poin yang harus ditingkatkan</t>
  </si>
  <si>
    <t>PENJELASAN PEJABAT PENILAI KINERJA ATAS KEBERATAN</t>
  </si>
  <si>
    <t>Sesuai data absensi sering terlambat</t>
  </si>
  <si>
    <t>KEPUTUSAN DAN REKOMENDASI ATASAN PEJABAT PENILAI KINERJA</t>
  </si>
  <si>
    <t>Berdasarkan atas hasil kerja selama ini  dan inovasi yang telah dibuat agar predikat diberikan Baik</t>
  </si>
  <si>
    <t>CATATAN : HANYA DI GUNAKAN JIKA ADA KEBERATAN ATAS NILAI YANG DIBERIKAN</t>
  </si>
  <si>
    <t>JAMAL ABDULLAH S.SOS</t>
  </si>
  <si>
    <t>19680804 199203  1 015</t>
  </si>
  <si>
    <t>NIP. 19680804 199203  1 015</t>
  </si>
  <si>
    <t>Pembina, IV/a</t>
  </si>
  <si>
    <t>Kepala Cabang Dinas Pendidikan &amp; Kebudayaan Wilayah 2</t>
  </si>
  <si>
    <t>Dinas Pendidikan &amp; Keebudayaan Provinsi Sulawesi Barat</t>
  </si>
  <si>
    <t>ARMAN S.Pd</t>
  </si>
  <si>
    <t>19760702 2002 12 1 004</t>
  </si>
  <si>
    <t>NIP. 19760702 2002 12 1 004</t>
  </si>
  <si>
    <t>Pembina Tk. I, IV/b</t>
  </si>
  <si>
    <t xml:space="preserve">Guru Ahli Madya </t>
  </si>
  <si>
    <t>SMA Negeri 1 Tikke Raya</t>
  </si>
  <si>
    <t>III. ATASAN PEJABAT PENILAI</t>
  </si>
  <si>
    <t>Unit Organisasi Kerja</t>
  </si>
  <si>
    <t>Kepala Sekolah</t>
  </si>
  <si>
    <t>HANALIA S.Pd</t>
  </si>
  <si>
    <t>19781109 200501 2 008</t>
  </si>
  <si>
    <t>NIP. 19781109 200501 2 008</t>
  </si>
  <si>
    <t>Pembina , IV/a</t>
  </si>
  <si>
    <t>DINAS PENDIDIKAN DAN KEBUDAYAAN PROVINSI SULAWESI BARAT</t>
  </si>
  <si>
    <t>Kepala Sekolah SMA Negeri 1Tikke Raya</t>
  </si>
  <si>
    <t>Meningkatnya kualitas pembelajaran pada SMA Negeri 1 Tikke Raya sesuai ketentuan</t>
  </si>
  <si>
    <t>HADALIA S.Pd</t>
  </si>
  <si>
    <t>Pemerintah Provinsi Sulawesi Barat</t>
  </si>
  <si>
    <t>Tikke , 3 Januari 2022</t>
  </si>
  <si>
    <t>Tikke, 30 Desember 2022</t>
  </si>
  <si>
    <t>Tikke, 3 Januari 2023</t>
  </si>
  <si>
    <t>Terlaksananya direktif pimpinan sesuai target waktu yang ditetapkan (Penugasan dari Kacabdin Dikbud Wilayah 2 )</t>
  </si>
  <si>
    <t>PERIODE PENILAIAN:</t>
  </si>
  <si>
    <t>PEMERINTAH PROVINSI SULAWESI BARAT</t>
  </si>
  <si>
    <t>01 JANUARI SD 31 DESEMBER TAHUN 2022</t>
  </si>
  <si>
    <t>PANGKAT/GOL. RUANG</t>
  </si>
  <si>
    <t>Rencana Aksi:</t>
  </si>
  <si>
    <t>Tikke, 03 Januari 2022</t>
  </si>
  <si>
    <t>Realisasi dan Bukti Dukungan:</t>
  </si>
  <si>
    <r>
      <t>Bukti dokumen (</t>
    </r>
    <r>
      <rPr>
        <sz val="11"/>
        <color rgb="FF0070C0"/>
        <rFont val="Times New Roman"/>
        <family val="1"/>
      </rPr>
      <t>http://xxxxxx</t>
    </r>
    <r>
      <rPr>
        <sz val="11"/>
        <color theme="1"/>
        <rFont val="Times New Roman"/>
        <family val="1"/>
      </rPr>
      <t>)</t>
    </r>
  </si>
  <si>
    <t xml:space="preserve">Terwujudnya pengelolaan layanan pendidikan sesuai dengan Standar Nasional Pendidikan </t>
  </si>
  <si>
    <t>5 Laporan</t>
  </si>
  <si>
    <t>MENU</t>
  </si>
  <si>
    <t>Butuh Perbaikan</t>
  </si>
  <si>
    <r>
      <rPr>
        <sz val="11"/>
        <color theme="1"/>
        <rFont val="Calibri"/>
        <family val="2"/>
      </rPr>
      <t>Kurang/</t>
    </r>
    <r>
      <rPr>
        <i/>
        <sz val="11"/>
        <color theme="1"/>
        <rFont val="Calibri"/>
        <family val="2"/>
      </rPr>
      <t>Misconduct</t>
    </r>
  </si>
  <si>
    <t>Pola Distribusi</t>
  </si>
  <si>
    <t>Istimewa</t>
  </si>
  <si>
    <t>SANGAT KURANG</t>
  </si>
  <si>
    <t>Di Bawah Ekspektasi</t>
  </si>
  <si>
    <t>BUTUH PERBAIKAN</t>
  </si>
  <si>
    <t>Sesuai Ekspektasi</t>
  </si>
  <si>
    <t>Di Atas Ekspektasi</t>
  </si>
  <si>
    <t>KURANG/MISS CONDUCT</t>
  </si>
  <si>
    <r>
      <rPr>
        <sz val="11"/>
        <color theme="1"/>
        <rFont val="Calibri"/>
        <family val="2"/>
      </rPr>
      <t>KURANG/</t>
    </r>
    <r>
      <rPr>
        <i/>
        <sz val="11"/>
        <color theme="1"/>
        <rFont val="Calibri"/>
        <family val="2"/>
      </rPr>
      <t>MISS CONDUCT</t>
    </r>
  </si>
  <si>
    <t>SANGAT BAIK</t>
  </si>
  <si>
    <t>Hasil</t>
  </si>
  <si>
    <t>Perilaku Kerja</t>
  </si>
  <si>
    <t>Hasil Kerja</t>
  </si>
  <si>
    <t>4 bulan</t>
  </si>
  <si>
    <t>2 bulan</t>
  </si>
  <si>
    <t>Membutuhkan Laptop dan Printer masing-masing 1 unit</t>
  </si>
  <si>
    <t>membutuhkan jaringan 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</si>
</sst>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0.0000"/>
    <numFmt numFmtId="165" formatCode="0.000"/>
  </numFmts>
  <fonts count="65">
    <font>
      <sz val="10"/>
      <color rgb="FF000000"/>
      <name val="Arial"/>
      <scheme val="minor"/>
    </font>
    <font>
      <sz val="11"/>
      <color theme="1"/>
      <name val="Arial"/>
      <family val="2"/>
      <scheme val="minor"/>
    </font>
    <font>
      <sz val="11"/>
      <color theme="1"/>
      <name val="Arial"/>
      <family val="2"/>
      <scheme val="minor"/>
    </font>
    <font>
      <sz val="10"/>
      <color theme="1"/>
      <name val="Arial"/>
      <family val="2"/>
    </font>
    <font>
      <sz val="10"/>
      <name val="Arial"/>
      <family val="2"/>
    </font>
    <font>
      <sz val="11"/>
      <color theme="1"/>
      <name val="Arial"/>
      <family val="2"/>
    </font>
    <font>
      <sz val="14"/>
      <color theme="1"/>
      <name val="Arial"/>
      <family val="2"/>
    </font>
    <font>
      <sz val="24"/>
      <color theme="1"/>
      <name val="Arial"/>
      <family val="2"/>
    </font>
    <font>
      <sz val="18"/>
      <color theme="1"/>
      <name val="Arial"/>
      <family val="2"/>
    </font>
    <font>
      <sz val="12"/>
      <color theme="1"/>
      <name val="Arial"/>
      <family val="2"/>
    </font>
    <font>
      <b/>
      <sz val="12"/>
      <color theme="1"/>
      <name val="Arial"/>
      <family val="2"/>
    </font>
    <font>
      <b/>
      <sz val="16"/>
      <color theme="1"/>
      <name val="Arial"/>
      <family val="2"/>
    </font>
    <font>
      <sz val="16"/>
      <color theme="1"/>
      <name val="Arial"/>
      <family val="2"/>
    </font>
    <font>
      <b/>
      <sz val="14"/>
      <color theme="1"/>
      <name val="Arial"/>
      <family val="2"/>
    </font>
    <font>
      <b/>
      <sz val="11"/>
      <color theme="1"/>
      <name val="Arial"/>
      <family val="2"/>
    </font>
    <font>
      <sz val="10"/>
      <color rgb="FF000000"/>
      <name val="Arial"/>
      <family val="2"/>
    </font>
    <font>
      <b/>
      <sz val="12"/>
      <color theme="1"/>
      <name val="Bookman Old Style"/>
      <family val="1"/>
    </font>
    <font>
      <sz val="12"/>
      <color theme="1"/>
      <name val="Bookman Old Style"/>
      <family val="1"/>
    </font>
    <font>
      <b/>
      <u/>
      <sz val="12"/>
      <color theme="1"/>
      <name val="Bookman Old Style"/>
      <family val="1"/>
    </font>
    <font>
      <sz val="11"/>
      <color theme="1"/>
      <name val="Bookman Old Style"/>
      <family val="1"/>
    </font>
    <font>
      <b/>
      <sz val="11"/>
      <color theme="1"/>
      <name val="Bookman Old Style"/>
      <family val="1"/>
    </font>
    <font>
      <b/>
      <sz val="11"/>
      <color theme="1"/>
      <name val="Calibri"/>
      <family val="2"/>
    </font>
    <font>
      <sz val="8"/>
      <color theme="1"/>
      <name val="Arial"/>
      <family val="2"/>
    </font>
    <font>
      <sz val="8"/>
      <color theme="1"/>
      <name val="Bookman Old Style"/>
      <family val="1"/>
    </font>
    <font>
      <b/>
      <sz val="10"/>
      <color theme="1"/>
      <name val="Arial"/>
      <family val="2"/>
    </font>
    <font>
      <u/>
      <sz val="10"/>
      <color theme="10"/>
      <name val="Arial"/>
      <family val="2"/>
    </font>
    <font>
      <u/>
      <sz val="10"/>
      <color theme="10"/>
      <name val="Arial"/>
      <family val="2"/>
    </font>
    <font>
      <b/>
      <sz val="12"/>
      <color theme="1"/>
      <name val="Antique olive compact"/>
    </font>
    <font>
      <sz val="10"/>
      <color theme="1"/>
      <name val="Arial Narrow"/>
      <family val="2"/>
    </font>
    <font>
      <b/>
      <sz val="8"/>
      <color theme="1"/>
      <name val="Arial"/>
      <family val="2"/>
    </font>
    <font>
      <i/>
      <sz val="10"/>
      <color theme="1"/>
      <name val="Arial"/>
      <family val="2"/>
    </font>
    <font>
      <i/>
      <u/>
      <sz val="10"/>
      <color theme="1"/>
      <name val="Arial Narrow"/>
      <family val="2"/>
    </font>
    <font>
      <i/>
      <u/>
      <sz val="10"/>
      <color theme="1"/>
      <name val="Arial Narrow"/>
      <family val="2"/>
    </font>
    <font>
      <u/>
      <sz val="10"/>
      <color theme="1"/>
      <name val="Arial Narrow"/>
      <family val="2"/>
    </font>
    <font>
      <u/>
      <sz val="10"/>
      <color theme="1"/>
      <name val="Arial"/>
      <family val="2"/>
    </font>
    <font>
      <sz val="7"/>
      <color theme="1"/>
      <name val="Arial"/>
      <family val="2"/>
    </font>
    <font>
      <b/>
      <sz val="5"/>
      <color theme="1"/>
      <name val="Arial"/>
      <family val="2"/>
    </font>
    <font>
      <i/>
      <u/>
      <sz val="8"/>
      <color theme="1"/>
      <name val="Arial Narrow"/>
      <family val="2"/>
    </font>
    <font>
      <sz val="8"/>
      <color theme="1"/>
      <name val="Arial Narrow"/>
      <family val="2"/>
    </font>
    <font>
      <i/>
      <u/>
      <sz val="8"/>
      <color theme="1"/>
      <name val="Arial Narrow"/>
      <family val="2"/>
    </font>
    <font>
      <sz val="9"/>
      <color theme="1"/>
      <name val="Arial"/>
      <family val="2"/>
    </font>
    <font>
      <b/>
      <sz val="7"/>
      <color theme="1"/>
      <name val="Arial"/>
      <family val="2"/>
    </font>
    <font>
      <sz val="10"/>
      <color theme="1"/>
      <name val="Bookman Old Style"/>
      <family val="1"/>
    </font>
    <font>
      <u/>
      <sz val="12"/>
      <color theme="1"/>
      <name val="Bookman Old Style"/>
      <family val="1"/>
    </font>
    <font>
      <u/>
      <sz val="12"/>
      <color theme="1"/>
      <name val="Bookman Old Style"/>
      <family val="1"/>
    </font>
    <font>
      <u/>
      <sz val="12"/>
      <color theme="1"/>
      <name val="Bookman Old Style"/>
      <family val="1"/>
    </font>
    <font>
      <sz val="10"/>
      <color rgb="FFFF0000"/>
      <name val="Bookman Old Style"/>
      <family val="1"/>
    </font>
    <font>
      <sz val="20"/>
      <color rgb="FFFF0000"/>
      <name val="Arial"/>
      <family val="2"/>
    </font>
    <font>
      <strike/>
      <sz val="12"/>
      <color theme="1"/>
      <name val="Bookman Old Style"/>
      <family val="1"/>
    </font>
    <font>
      <sz val="10"/>
      <color rgb="FF000000"/>
      <name val="Arial"/>
      <family val="2"/>
      <scheme val="minor"/>
    </font>
    <font>
      <sz val="10"/>
      <name val="Arial"/>
      <family val="2"/>
    </font>
    <font>
      <b/>
      <sz val="12"/>
      <name val="Times New Roman"/>
      <family val="1"/>
    </font>
    <font>
      <sz val="12"/>
      <name val="Times New Roman"/>
      <family val="1"/>
    </font>
    <font>
      <b/>
      <sz val="12"/>
      <name val="Arial Narrow"/>
      <family val="2"/>
    </font>
    <font>
      <sz val="12"/>
      <name val="Arial Narrow"/>
      <family val="2"/>
    </font>
    <font>
      <sz val="11"/>
      <color theme="1"/>
      <name val="Arial"/>
      <family val="2"/>
    </font>
    <font>
      <sz val="11"/>
      <color theme="1"/>
      <name val="Arial"/>
      <family val="2"/>
      <scheme val="minor"/>
    </font>
    <font>
      <sz val="11"/>
      <color theme="1"/>
      <name val="Times New Roman"/>
      <family val="1"/>
    </font>
    <font>
      <sz val="11"/>
      <name val="Calibri"/>
      <family val="2"/>
    </font>
    <font>
      <sz val="11"/>
      <color theme="1"/>
      <name val="Calibri"/>
      <family val="2"/>
    </font>
    <font>
      <sz val="11"/>
      <color rgb="FF0070C0"/>
      <name val="Times New Roman"/>
      <family val="1"/>
    </font>
    <font>
      <sz val="11"/>
      <color theme="1"/>
      <name val="Arial"/>
    </font>
    <font>
      <sz val="10"/>
      <name val="Arial"/>
    </font>
    <font>
      <u/>
      <sz val="11"/>
      <color theme="10"/>
      <name val="Calibri"/>
      <family val="2"/>
    </font>
    <font>
      <i/>
      <sz val="11"/>
      <color theme="1"/>
      <name val="Calibri"/>
      <family val="2"/>
    </font>
  </fonts>
  <fills count="13">
    <fill>
      <patternFill patternType="none"/>
    </fill>
    <fill>
      <patternFill patternType="gray125"/>
    </fill>
    <fill>
      <patternFill patternType="solid">
        <fgColor rgb="FF00B0F0"/>
        <bgColor rgb="FF00B0F0"/>
      </patternFill>
    </fill>
    <fill>
      <patternFill patternType="solid">
        <fgColor rgb="FFDBE5F1"/>
        <bgColor rgb="FFDBE5F1"/>
      </patternFill>
    </fill>
    <fill>
      <patternFill patternType="solid">
        <fgColor rgb="FFDAEEF3"/>
        <bgColor rgb="FFDAEEF3"/>
      </patternFill>
    </fill>
    <fill>
      <patternFill patternType="solid">
        <fgColor rgb="FFFFFF00"/>
        <bgColor rgb="FFFFFF00"/>
      </patternFill>
    </fill>
    <fill>
      <patternFill patternType="solid">
        <fgColor theme="0"/>
        <bgColor theme="0"/>
      </patternFill>
    </fill>
    <fill>
      <patternFill patternType="solid">
        <fgColor rgb="FFC0C0C0"/>
        <bgColor rgb="FFC0C0C0"/>
      </patternFill>
    </fill>
    <fill>
      <patternFill patternType="solid">
        <fgColor rgb="FFC6D9F0"/>
        <bgColor rgb="FFC6D9F0"/>
      </patternFill>
    </fill>
    <fill>
      <patternFill patternType="solid">
        <fgColor rgb="FFB8CCE4"/>
        <bgColor rgb="FFB8CCE4"/>
      </patternFill>
    </fill>
    <fill>
      <patternFill patternType="solid">
        <fgColor indexed="13"/>
        <bgColor indexed="34"/>
      </patternFill>
    </fill>
    <fill>
      <patternFill patternType="solid">
        <fgColor indexed="9"/>
        <bgColor indexed="26"/>
      </patternFill>
    </fill>
    <fill>
      <patternFill patternType="solid">
        <fgColor rgb="FFD9E2F3"/>
        <bgColor rgb="FFD9E2F3"/>
      </patternFill>
    </fill>
  </fills>
  <borders count="109">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ck">
        <color rgb="FF000000"/>
      </bottom>
      <diagonal/>
    </border>
    <border>
      <left style="thin">
        <color rgb="FF000000"/>
      </left>
      <right style="thin">
        <color rgb="FF000000"/>
      </right>
      <top/>
      <bottom style="thick">
        <color rgb="FF000000"/>
      </bottom>
      <diagonal/>
    </border>
    <border>
      <left/>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ck">
        <color rgb="FF000000"/>
      </bottom>
      <diagonal/>
    </border>
    <border>
      <left/>
      <right style="thin">
        <color rgb="FF000000"/>
      </right>
      <top/>
      <bottom style="thick">
        <color rgb="FF000000"/>
      </bottom>
      <diagonal/>
    </border>
    <border>
      <left/>
      <right style="thin">
        <color rgb="FF000000"/>
      </right>
      <top style="thin">
        <color rgb="FF000000"/>
      </top>
      <bottom style="thick">
        <color rgb="FF000000"/>
      </bottom>
      <diagonal/>
    </border>
    <border>
      <left/>
      <right/>
      <top style="thick">
        <color rgb="FF000000"/>
      </top>
      <bottom/>
      <diagonal/>
    </border>
    <border>
      <left/>
      <right style="thin">
        <color rgb="FF000000"/>
      </right>
      <top style="thick">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top style="double">
        <color rgb="FF000000"/>
      </top>
      <bottom style="thin">
        <color rgb="FF000000"/>
      </bottom>
      <diagonal/>
    </border>
    <border>
      <left style="double">
        <color rgb="FF000000"/>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style="double">
        <color rgb="FF000000"/>
      </right>
      <top style="double">
        <color rgb="FF000000"/>
      </top>
      <bottom style="thin">
        <color rgb="FF000000"/>
      </bottom>
      <diagonal/>
    </border>
    <border>
      <left style="double">
        <color rgb="FF000000"/>
      </left>
      <right style="double">
        <color rgb="FF000000"/>
      </right>
      <top style="double">
        <color rgb="FF000000"/>
      </top>
      <bottom style="thin">
        <color rgb="FF000000"/>
      </bottom>
      <diagonal/>
    </border>
    <border>
      <left/>
      <right style="thin">
        <color rgb="FF000000"/>
      </right>
      <top style="double">
        <color rgb="FF000000"/>
      </top>
      <bottom style="thin">
        <color rgb="FF000000"/>
      </bottom>
      <diagonal/>
    </border>
    <border>
      <left/>
      <right/>
      <top style="double">
        <color rgb="FF000000"/>
      </top>
      <bottom style="thin">
        <color rgb="FF000000"/>
      </bottom>
      <diagonal/>
    </border>
    <border>
      <left style="double">
        <color rgb="FF000000"/>
      </left>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right style="double">
        <color rgb="FF000000"/>
      </right>
      <top style="thin">
        <color rgb="FF000000"/>
      </top>
      <bottom style="thin">
        <color rgb="FF000000"/>
      </bottom>
      <diagonal/>
    </border>
    <border>
      <left style="double">
        <color rgb="FF000000"/>
      </left>
      <right style="double">
        <color rgb="FF000000"/>
      </right>
      <top style="thin">
        <color rgb="FF000000"/>
      </top>
      <bottom style="thin">
        <color rgb="FF000000"/>
      </bottom>
      <diagonal/>
    </border>
    <border>
      <left style="double">
        <color rgb="FF000000"/>
      </left>
      <right/>
      <top style="thin">
        <color rgb="FF000000"/>
      </top>
      <bottom style="double">
        <color rgb="FF000000"/>
      </bottom>
      <diagonal/>
    </border>
    <border>
      <left style="double">
        <color rgb="FF000000"/>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style="double">
        <color rgb="FF000000"/>
      </right>
      <top style="thin">
        <color rgb="FF000000"/>
      </top>
      <bottom style="double">
        <color rgb="FF000000"/>
      </bottom>
      <diagonal/>
    </border>
    <border>
      <left style="double">
        <color rgb="FF000000"/>
      </left>
      <right style="double">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right/>
      <top style="thin">
        <color rgb="FF000000"/>
      </top>
      <bottom style="double">
        <color rgb="FF000000"/>
      </bottom>
      <diagonal/>
    </border>
    <border>
      <left style="double">
        <color rgb="FF000000"/>
      </left>
      <right style="double">
        <color rgb="FF000000"/>
      </right>
      <top style="double">
        <color rgb="FF000000"/>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style="double">
        <color rgb="FF000000"/>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double">
        <color rgb="FF000000"/>
      </left>
      <right style="double">
        <color rgb="FF000000"/>
      </right>
      <top style="double">
        <color rgb="FF000000"/>
      </top>
      <bottom style="double">
        <color rgb="FF000000"/>
      </bottom>
      <diagonal/>
    </border>
    <border>
      <left style="double">
        <color rgb="FF000000"/>
      </left>
      <right style="double">
        <color rgb="FF000000"/>
      </right>
      <top/>
      <bottom style="thin">
        <color rgb="FF000000"/>
      </bottom>
      <diagonal/>
    </border>
    <border>
      <left style="double">
        <color rgb="FF000000"/>
      </left>
      <right/>
      <top/>
      <bottom style="thin">
        <color rgb="FF000000"/>
      </bottom>
      <diagonal/>
    </border>
    <border>
      <left/>
      <right style="double">
        <color rgb="FF000000"/>
      </right>
      <top/>
      <bottom style="thin">
        <color rgb="FF000000"/>
      </bottom>
      <diagonal/>
    </border>
    <border>
      <left style="double">
        <color rgb="FF000000"/>
      </left>
      <right style="double">
        <color rgb="FF000000"/>
      </right>
      <top/>
      <bottom/>
      <diagonal/>
    </border>
    <border>
      <left style="double">
        <color rgb="FF000000"/>
      </left>
      <right/>
      <top/>
      <bottom/>
      <diagonal/>
    </border>
    <border>
      <left/>
      <right style="double">
        <color rgb="FF000000"/>
      </right>
      <top/>
      <bottom/>
      <diagonal/>
    </border>
    <border>
      <left style="double">
        <color rgb="FF000000"/>
      </left>
      <right style="double">
        <color rgb="FF000000"/>
      </right>
      <top/>
      <bottom/>
      <diagonal/>
    </border>
    <border>
      <left style="double">
        <color rgb="FF000000"/>
      </left>
      <right/>
      <top style="double">
        <color rgb="FF000000"/>
      </top>
      <bottom/>
      <diagonal/>
    </border>
    <border>
      <left/>
      <right style="double">
        <color rgb="FF000000"/>
      </right>
      <top style="double">
        <color rgb="FF000000"/>
      </top>
      <bottom/>
      <diagonal/>
    </border>
    <border>
      <left style="double">
        <color rgb="FF000000"/>
      </left>
      <right style="double">
        <color rgb="FF000000"/>
      </right>
      <top style="thin">
        <color rgb="FF000000"/>
      </top>
      <bottom/>
      <diagonal/>
    </border>
    <border>
      <left style="double">
        <color rgb="FF000000"/>
      </left>
      <right/>
      <top style="thin">
        <color rgb="FF000000"/>
      </top>
      <bottom/>
      <diagonal/>
    </border>
    <border>
      <left/>
      <right style="double">
        <color rgb="FF000000"/>
      </right>
      <top style="thin">
        <color rgb="FF000000"/>
      </top>
      <bottom/>
      <diagonal/>
    </border>
    <border>
      <left/>
      <right/>
      <top style="thin">
        <color rgb="FF000000"/>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bottom style="thin">
        <color rgb="FF000000"/>
      </bottom>
      <diagonal/>
    </border>
  </borders>
  <cellStyleXfs count="6">
    <xf numFmtId="0" fontId="0" fillId="0" borderId="0"/>
    <xf numFmtId="0" fontId="50" fillId="0" borderId="4"/>
    <xf numFmtId="0" fontId="49" fillId="0" borderId="4"/>
    <xf numFmtId="0" fontId="56" fillId="0" borderId="4"/>
    <xf numFmtId="0" fontId="2" fillId="0" borderId="4"/>
    <xf numFmtId="0" fontId="1" fillId="0" borderId="4"/>
  </cellStyleXfs>
  <cellXfs count="725">
    <xf numFmtId="0" fontId="0" fillId="0" borderId="0" xfId="0" applyFont="1" applyAlignment="1"/>
    <xf numFmtId="0" fontId="3" fillId="2" borderId="4" xfId="0" applyFont="1" applyFill="1" applyBorder="1"/>
    <xf numFmtId="0" fontId="3" fillId="0" borderId="0" xfId="0" applyFont="1"/>
    <xf numFmtId="0" fontId="5" fillId="0" borderId="0" xfId="0" applyFont="1" applyAlignment="1">
      <alignment horizontal="center"/>
    </xf>
    <xf numFmtId="0" fontId="5" fillId="0" borderId="0" xfId="0" applyFont="1"/>
    <xf numFmtId="0" fontId="6" fillId="0" borderId="0" xfId="0" applyFont="1" applyAlignment="1">
      <alignment horizontal="left"/>
    </xf>
    <xf numFmtId="49" fontId="6" fillId="0" borderId="0" xfId="0" applyNumberFormat="1" applyFont="1" applyAlignment="1">
      <alignment horizontal="left" vertical="center"/>
    </xf>
    <xf numFmtId="0" fontId="5" fillId="0" borderId="0" xfId="0" applyFont="1" applyAlignment="1">
      <alignment horizontal="center" vertical="center"/>
    </xf>
    <xf numFmtId="0" fontId="9" fillId="0" borderId="0" xfId="0" applyFont="1" applyAlignment="1">
      <alignment horizontal="left" vertical="center"/>
    </xf>
    <xf numFmtId="0" fontId="6" fillId="0" borderId="0" xfId="0" applyFont="1" applyAlignment="1">
      <alignment horizontal="left" vertical="center"/>
    </xf>
    <xf numFmtId="0" fontId="12" fillId="0" borderId="0" xfId="0" applyFont="1" applyAlignment="1">
      <alignment horizontal="center"/>
    </xf>
    <xf numFmtId="0" fontId="3" fillId="0" borderId="0" xfId="0" applyFont="1" applyAlignment="1">
      <alignment vertical="center"/>
    </xf>
    <xf numFmtId="0" fontId="5" fillId="0" borderId="5" xfId="0" applyFont="1" applyBorder="1" applyAlignment="1">
      <alignment vertical="center"/>
    </xf>
    <xf numFmtId="0" fontId="5" fillId="0" borderId="5" xfId="0" applyFont="1" applyBorder="1" applyAlignment="1">
      <alignment vertical="center" wrapText="1"/>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3" fillId="0" borderId="0" xfId="0" applyFont="1" applyAlignment="1">
      <alignment horizontal="center" vertical="center"/>
    </xf>
    <xf numFmtId="0" fontId="14" fillId="0" borderId="6" xfId="0" applyFont="1" applyBorder="1" applyAlignment="1">
      <alignment vertical="center" wrapText="1"/>
    </xf>
    <xf numFmtId="0" fontId="5" fillId="0" borderId="8" xfId="0" applyFont="1" applyBorder="1" applyAlignment="1">
      <alignment vertical="center" wrapText="1"/>
    </xf>
    <xf numFmtId="0" fontId="3" fillId="0" borderId="11" xfId="0" applyFont="1" applyBorder="1" applyAlignment="1">
      <alignment vertical="center"/>
    </xf>
    <xf numFmtId="0" fontId="3" fillId="0" borderId="12" xfId="0" applyFont="1" applyBorder="1" applyAlignment="1">
      <alignment vertical="center" wrapText="1"/>
    </xf>
    <xf numFmtId="0" fontId="5" fillId="3" borderId="20"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6" xfId="0" quotePrefix="1" applyFont="1" applyFill="1" applyBorder="1" applyAlignment="1">
      <alignment horizontal="center" vertical="center" wrapText="1"/>
    </xf>
    <xf numFmtId="0" fontId="5" fillId="3" borderId="22" xfId="0" quotePrefix="1" applyFont="1" applyFill="1" applyBorder="1" applyAlignment="1">
      <alignment horizontal="center" vertical="center" wrapText="1"/>
    </xf>
    <xf numFmtId="0" fontId="5" fillId="0" borderId="6" xfId="0" applyFont="1" applyBorder="1" applyAlignment="1">
      <alignment vertical="center" wrapText="1"/>
    </xf>
    <xf numFmtId="0" fontId="5" fillId="0" borderId="10" xfId="0" applyFont="1" applyBorder="1" applyAlignment="1">
      <alignment vertical="center" wrapText="1"/>
    </xf>
    <xf numFmtId="0" fontId="5" fillId="0" borderId="9" xfId="0" applyFont="1" applyBorder="1" applyAlignment="1">
      <alignment vertical="center" wrapText="1"/>
    </xf>
    <xf numFmtId="0" fontId="5" fillId="0" borderId="13" xfId="0" applyFont="1" applyBorder="1" applyAlignment="1">
      <alignment vertical="center" wrapText="1"/>
    </xf>
    <xf numFmtId="0" fontId="5" fillId="0" borderId="13" xfId="0" applyFont="1" applyBorder="1" applyAlignment="1">
      <alignment vertical="center"/>
    </xf>
    <xf numFmtId="0" fontId="5" fillId="0" borderId="6" xfId="0" applyFont="1" applyBorder="1" applyAlignment="1">
      <alignment vertical="top" wrapText="1"/>
    </xf>
    <xf numFmtId="0" fontId="5" fillId="0" borderId="14" xfId="0" applyFont="1" applyBorder="1" applyAlignment="1">
      <alignment vertical="center" wrapText="1"/>
    </xf>
    <xf numFmtId="0" fontId="5" fillId="0" borderId="23" xfId="0" applyFont="1" applyBorder="1" applyAlignment="1">
      <alignment vertical="center" wrapText="1"/>
    </xf>
    <xf numFmtId="0" fontId="5" fillId="0" borderId="23" xfId="0" applyFont="1" applyBorder="1" applyAlignment="1">
      <alignment vertical="center"/>
    </xf>
    <xf numFmtId="0" fontId="5" fillId="0" borderId="11" xfId="0" applyFont="1" applyBorder="1" applyAlignment="1">
      <alignment vertical="center" wrapText="1"/>
    </xf>
    <xf numFmtId="0" fontId="5" fillId="0" borderId="13" xfId="0" applyFont="1" applyBorder="1" applyAlignment="1">
      <alignment vertical="top" wrapText="1"/>
    </xf>
    <xf numFmtId="0" fontId="5" fillId="0" borderId="6" xfId="0" applyFont="1" applyBorder="1" applyAlignment="1">
      <alignment vertical="center"/>
    </xf>
    <xf numFmtId="0" fontId="5" fillId="0" borderId="6" xfId="0" applyFont="1" applyBorder="1" applyAlignment="1">
      <alignment horizontal="left" vertical="center" wrapText="1"/>
    </xf>
    <xf numFmtId="0" fontId="3" fillId="0" borderId="6" xfId="0" applyFont="1" applyBorder="1" applyAlignment="1">
      <alignment vertical="center"/>
    </xf>
    <xf numFmtId="0" fontId="9" fillId="0" borderId="6" xfId="0" applyFont="1" applyBorder="1" applyAlignment="1">
      <alignment vertical="top" wrapText="1"/>
    </xf>
    <xf numFmtId="0" fontId="15" fillId="0" borderId="6" xfId="0" applyFont="1" applyBorder="1" applyAlignment="1">
      <alignment vertical="top" wrapText="1"/>
    </xf>
    <xf numFmtId="0" fontId="9" fillId="0" borderId="0" xfId="0" applyFont="1" applyAlignment="1">
      <alignment vertical="top" wrapText="1"/>
    </xf>
    <xf numFmtId="0" fontId="15" fillId="0" borderId="0" xfId="0" applyFont="1" applyAlignment="1">
      <alignment vertical="top" wrapText="1"/>
    </xf>
    <xf numFmtId="0" fontId="15" fillId="0" borderId="12" xfId="0" applyFont="1" applyBorder="1" applyAlignment="1">
      <alignment vertical="top" wrapText="1"/>
    </xf>
    <xf numFmtId="0" fontId="5" fillId="0" borderId="0" xfId="0" applyFont="1" applyAlignment="1">
      <alignment vertical="center" wrapText="1"/>
    </xf>
    <xf numFmtId="0" fontId="3" fillId="0" borderId="0" xfId="0" applyFont="1" applyAlignment="1">
      <alignment vertical="center" wrapText="1"/>
    </xf>
    <xf numFmtId="0" fontId="15" fillId="0" borderId="5" xfId="0" applyFont="1" applyBorder="1" applyAlignment="1">
      <alignment vertical="top" wrapText="1"/>
    </xf>
    <xf numFmtId="0" fontId="15" fillId="0" borderId="19" xfId="0" applyFont="1" applyBorder="1" applyAlignment="1">
      <alignment vertical="top" wrapText="1"/>
    </xf>
    <xf numFmtId="0" fontId="16" fillId="0" borderId="0" xfId="0" applyFont="1" applyAlignment="1">
      <alignment horizontal="center"/>
    </xf>
    <xf numFmtId="0" fontId="17" fillId="0" borderId="0" xfId="0" applyFont="1"/>
    <xf numFmtId="0" fontId="16" fillId="0" borderId="0" xfId="0" applyFont="1"/>
    <xf numFmtId="0" fontId="17" fillId="0" borderId="0" xfId="0" applyFont="1" applyAlignment="1">
      <alignment horizontal="left" wrapText="1"/>
    </xf>
    <xf numFmtId="0" fontId="17" fillId="0" borderId="5" xfId="0" applyFont="1" applyBorder="1"/>
    <xf numFmtId="0" fontId="17" fillId="4" borderId="26" xfId="0" applyFont="1" applyFill="1" applyBorder="1"/>
    <xf numFmtId="0" fontId="17" fillId="0" borderId="8" xfId="0" applyFont="1" applyBorder="1" applyAlignment="1">
      <alignment vertical="top"/>
    </xf>
    <xf numFmtId="0" fontId="17" fillId="4" borderId="7" xfId="0" applyFont="1" applyFill="1" applyBorder="1" applyAlignment="1">
      <alignment vertical="top"/>
    </xf>
    <xf numFmtId="0" fontId="17" fillId="0" borderId="10" xfId="0" applyFont="1" applyBorder="1"/>
    <xf numFmtId="0" fontId="17" fillId="0" borderId="8" xfId="0" applyFont="1" applyBorder="1" applyAlignment="1">
      <alignment horizontal="left" vertical="top"/>
    </xf>
    <xf numFmtId="0" fontId="17" fillId="4" borderId="7" xfId="0" applyFont="1" applyFill="1" applyBorder="1" applyAlignment="1">
      <alignment vertical="top" wrapText="1"/>
    </xf>
    <xf numFmtId="0" fontId="17" fillId="0" borderId="10" xfId="0" applyFont="1" applyBorder="1" applyAlignment="1">
      <alignment vertical="center" wrapText="1"/>
    </xf>
    <xf numFmtId="0" fontId="17" fillId="0" borderId="0" xfId="0" applyFont="1" applyAlignment="1">
      <alignment vertical="center" wrapText="1"/>
    </xf>
    <xf numFmtId="0" fontId="17" fillId="0" borderId="10" xfId="0" applyFont="1" applyBorder="1" applyAlignment="1">
      <alignment vertical="top" wrapText="1"/>
    </xf>
    <xf numFmtId="0" fontId="17" fillId="0" borderId="0" xfId="0" applyFont="1" applyAlignment="1">
      <alignment vertical="top" wrapText="1"/>
    </xf>
    <xf numFmtId="0" fontId="17" fillId="4" borderId="6" xfId="0" applyFont="1" applyFill="1" applyBorder="1" applyAlignment="1">
      <alignment horizontal="center" vertical="top"/>
    </xf>
    <xf numFmtId="0" fontId="17" fillId="4" borderId="7" xfId="0" applyFont="1" applyFill="1" applyBorder="1" applyAlignment="1">
      <alignment horizontal="center" vertical="top" wrapText="1"/>
    </xf>
    <xf numFmtId="0" fontId="17" fillId="0" borderId="0" xfId="0" applyFont="1" applyAlignment="1">
      <alignment vertical="top"/>
    </xf>
    <xf numFmtId="0" fontId="17" fillId="4" borderId="6" xfId="0" applyFont="1" applyFill="1" applyBorder="1" applyAlignment="1">
      <alignment horizontal="center"/>
    </xf>
    <xf numFmtId="0" fontId="17" fillId="4" borderId="7" xfId="0" applyFont="1" applyFill="1" applyBorder="1" applyAlignment="1">
      <alignment horizontal="center"/>
    </xf>
    <xf numFmtId="0" fontId="17" fillId="4" borderId="6" xfId="0" applyFont="1" applyFill="1" applyBorder="1"/>
    <xf numFmtId="0" fontId="17" fillId="0" borderId="6" xfId="0" applyFont="1" applyBorder="1" applyAlignment="1">
      <alignment horizontal="left" vertical="top"/>
    </xf>
    <xf numFmtId="0" fontId="17" fillId="0" borderId="9" xfId="0" applyFont="1" applyBorder="1" applyAlignment="1">
      <alignment horizontal="left" vertical="top" wrapText="1"/>
    </xf>
    <xf numFmtId="0" fontId="17" fillId="0" borderId="6" xfId="0" applyFont="1" applyBorder="1" applyAlignment="1">
      <alignment vertical="top" wrapText="1"/>
    </xf>
    <xf numFmtId="9" fontId="17" fillId="0" borderId="6" xfId="0" applyNumberFormat="1" applyFont="1" applyBorder="1" applyAlignment="1">
      <alignment horizontal="left" vertical="top"/>
    </xf>
    <xf numFmtId="0" fontId="17" fillId="0" borderId="6" xfId="0" applyFont="1" applyBorder="1" applyAlignment="1">
      <alignment vertical="top"/>
    </xf>
    <xf numFmtId="0" fontId="17" fillId="0" borderId="9" xfId="0" applyFont="1" applyBorder="1" applyAlignment="1">
      <alignment horizontal="left" vertical="top"/>
    </xf>
    <xf numFmtId="0" fontId="17" fillId="0" borderId="6" xfId="0" applyFont="1" applyBorder="1" applyAlignment="1">
      <alignment horizontal="left" vertical="top" wrapText="1"/>
    </xf>
    <xf numFmtId="0" fontId="17" fillId="0" borderId="19" xfId="0" applyFont="1" applyBorder="1" applyAlignment="1">
      <alignment vertical="top" wrapText="1"/>
    </xf>
    <xf numFmtId="0" fontId="17" fillId="0" borderId="11" xfId="0" applyFont="1" applyBorder="1" applyAlignment="1">
      <alignment vertical="top"/>
    </xf>
    <xf numFmtId="0" fontId="17" fillId="0" borderId="12" xfId="0" applyFont="1" applyBorder="1" applyAlignment="1">
      <alignment vertical="top"/>
    </xf>
    <xf numFmtId="0" fontId="17" fillId="0" borderId="11" xfId="0" applyFont="1" applyBorder="1" applyAlignment="1">
      <alignment vertical="top" wrapText="1"/>
    </xf>
    <xf numFmtId="0" fontId="17" fillId="0" borderId="12" xfId="0" applyFont="1" applyBorder="1" applyAlignment="1">
      <alignment vertical="top" wrapText="1"/>
    </xf>
    <xf numFmtId="0" fontId="17" fillId="0" borderId="10" xfId="0" applyFont="1" applyBorder="1" applyAlignment="1">
      <alignment horizontal="left" vertical="center"/>
    </xf>
    <xf numFmtId="0" fontId="17" fillId="0" borderId="24" xfId="0" applyFont="1" applyBorder="1" applyAlignment="1">
      <alignment vertical="top" wrapText="1"/>
    </xf>
    <xf numFmtId="0" fontId="17" fillId="0" borderId="16" xfId="0" applyFont="1" applyBorder="1" applyAlignment="1">
      <alignment horizontal="left" vertical="center"/>
    </xf>
    <xf numFmtId="0" fontId="17" fillId="0" borderId="27" xfId="0" applyFont="1" applyBorder="1" applyAlignment="1">
      <alignment horizontal="left" wrapText="1"/>
    </xf>
    <xf numFmtId="0" fontId="17" fillId="0" borderId="28" xfId="0" applyFont="1" applyBorder="1" applyAlignment="1">
      <alignment vertical="top" wrapText="1"/>
    </xf>
    <xf numFmtId="0" fontId="17" fillId="4" borderId="6" xfId="0" applyFont="1" applyFill="1" applyBorder="1" applyAlignment="1">
      <alignment horizontal="left"/>
    </xf>
    <xf numFmtId="0" fontId="17" fillId="4" borderId="29" xfId="0" applyFont="1" applyFill="1" applyBorder="1" applyAlignment="1">
      <alignment horizontal="left"/>
    </xf>
    <xf numFmtId="0" fontId="17" fillId="4" borderId="20" xfId="0" applyFont="1" applyFill="1" applyBorder="1"/>
    <xf numFmtId="0" fontId="17" fillId="0" borderId="24" xfId="0" applyFont="1" applyBorder="1" applyAlignment="1">
      <alignment horizontal="left" vertical="top"/>
    </xf>
    <xf numFmtId="0" fontId="17" fillId="0" borderId="15" xfId="0" applyFont="1" applyBorder="1" applyAlignment="1">
      <alignment horizontal="left" vertical="top" wrapText="1"/>
    </xf>
    <xf numFmtId="0" fontId="17" fillId="4" borderId="30" xfId="0" applyFont="1" applyFill="1" applyBorder="1" applyAlignment="1">
      <alignment horizontal="left"/>
    </xf>
    <xf numFmtId="0" fontId="17" fillId="4" borderId="31" xfId="0" applyFont="1" applyFill="1" applyBorder="1" applyAlignment="1">
      <alignment horizontal="left"/>
    </xf>
    <xf numFmtId="0" fontId="17" fillId="0" borderId="8" xfId="0" applyFont="1" applyBorder="1" applyAlignment="1">
      <alignment horizontal="left"/>
    </xf>
    <xf numFmtId="0" fontId="17" fillId="0" borderId="9" xfId="0" applyFont="1" applyBorder="1" applyAlignment="1">
      <alignment horizontal="left"/>
    </xf>
    <xf numFmtId="0" fontId="17" fillId="0" borderId="11" xfId="0" applyFont="1" applyBorder="1" applyAlignment="1">
      <alignment horizontal="left" vertical="center"/>
    </xf>
    <xf numFmtId="0" fontId="17" fillId="0" borderId="0" xfId="0" quotePrefix="1" applyFont="1" applyAlignment="1">
      <alignment horizontal="left" vertical="center"/>
    </xf>
    <xf numFmtId="0" fontId="17" fillId="0" borderId="0" xfId="0" applyFont="1" applyAlignment="1">
      <alignment horizontal="left" vertical="center"/>
    </xf>
    <xf numFmtId="0" fontId="17" fillId="0" borderId="12" xfId="0" applyFont="1" applyBorder="1" applyAlignment="1">
      <alignment horizontal="left" vertical="center"/>
    </xf>
    <xf numFmtId="0" fontId="17" fillId="0" borderId="12" xfId="0" applyFont="1" applyBorder="1" applyAlignment="1">
      <alignment vertical="center"/>
    </xf>
    <xf numFmtId="0" fontId="17" fillId="0" borderId="0" xfId="0" applyFont="1" applyAlignment="1">
      <alignment vertical="center"/>
    </xf>
    <xf numFmtId="0" fontId="17" fillId="0" borderId="18" xfId="0" applyFont="1" applyBorder="1" applyAlignment="1">
      <alignment horizontal="left" vertical="center"/>
    </xf>
    <xf numFmtId="0" fontId="17" fillId="0" borderId="5" xfId="0" quotePrefix="1" applyFont="1" applyBorder="1" applyAlignment="1">
      <alignment horizontal="left" vertical="center"/>
    </xf>
    <xf numFmtId="0" fontId="17" fillId="0" borderId="5" xfId="0" applyFont="1" applyBorder="1" applyAlignment="1">
      <alignment horizontal="left" vertical="center"/>
    </xf>
    <xf numFmtId="0" fontId="17" fillId="0" borderId="19" xfId="0" applyFont="1" applyBorder="1" applyAlignment="1">
      <alignment horizontal="left" vertical="center"/>
    </xf>
    <xf numFmtId="0" fontId="17" fillId="0" borderId="8" xfId="0" applyFont="1" applyBorder="1" applyAlignment="1">
      <alignment horizontal="left" vertical="center"/>
    </xf>
    <xf numFmtId="0" fontId="17" fillId="0" borderId="9" xfId="0" applyFont="1" applyBorder="1" applyAlignment="1">
      <alignment horizontal="left" vertical="center"/>
    </xf>
    <xf numFmtId="0" fontId="17" fillId="0" borderId="10" xfId="0" applyFont="1" applyBorder="1" applyAlignment="1">
      <alignment vertical="center"/>
    </xf>
    <xf numFmtId="0" fontId="17" fillId="0" borderId="10" xfId="0" applyFont="1" applyBorder="1" applyAlignment="1">
      <alignment horizontal="left"/>
    </xf>
    <xf numFmtId="0" fontId="17" fillId="0" borderId="12" xfId="0" applyFont="1" applyBorder="1"/>
    <xf numFmtId="0" fontId="17" fillId="0" borderId="11" xfId="0" quotePrefix="1" applyFont="1" applyBorder="1" applyAlignment="1">
      <alignment horizontal="left" vertical="center"/>
    </xf>
    <xf numFmtId="0" fontId="17" fillId="0" borderId="11" xfId="0" applyFont="1" applyBorder="1" applyAlignment="1">
      <alignment horizontal="left"/>
    </xf>
    <xf numFmtId="0" fontId="17" fillId="0" borderId="0" xfId="0" quotePrefix="1" applyFont="1" applyAlignment="1">
      <alignment horizontal="left"/>
    </xf>
    <xf numFmtId="0" fontId="17" fillId="0" borderId="0" xfId="0" applyFont="1" applyAlignment="1">
      <alignment horizontal="left"/>
    </xf>
    <xf numFmtId="0" fontId="17" fillId="0" borderId="12" xfId="0" applyFont="1" applyBorder="1" applyAlignment="1">
      <alignment horizontal="left"/>
    </xf>
    <xf numFmtId="0" fontId="17" fillId="0" borderId="11" xfId="0" quotePrefix="1" applyFont="1" applyBorder="1" applyAlignment="1">
      <alignment horizontal="left"/>
    </xf>
    <xf numFmtId="0" fontId="17" fillId="0" borderId="18" xfId="0" applyFont="1" applyBorder="1" applyAlignment="1">
      <alignment horizontal="left"/>
    </xf>
    <xf numFmtId="0" fontId="17" fillId="0" borderId="5" xfId="0" applyFont="1" applyBorder="1" applyAlignment="1">
      <alignment horizontal="left"/>
    </xf>
    <xf numFmtId="0" fontId="17" fillId="0" borderId="19" xfId="0" applyFont="1" applyBorder="1" applyAlignment="1">
      <alignment horizontal="left"/>
    </xf>
    <xf numFmtId="0" fontId="17" fillId="0" borderId="19" xfId="0" applyFont="1" applyBorder="1"/>
    <xf numFmtId="0" fontId="17" fillId="0" borderId="0" xfId="0" applyFont="1" applyAlignment="1">
      <alignment horizontal="center"/>
    </xf>
    <xf numFmtId="0" fontId="18" fillId="0" borderId="0" xfId="0" applyFont="1" applyAlignment="1">
      <alignment horizontal="center"/>
    </xf>
    <xf numFmtId="0" fontId="17" fillId="0" borderId="0" xfId="0" applyFont="1" applyAlignment="1">
      <alignment horizontal="center" vertical="top" wrapText="1"/>
    </xf>
    <xf numFmtId="0" fontId="17" fillId="0" borderId="0" xfId="0" applyFont="1" applyAlignment="1">
      <alignment horizontal="left" vertical="top" wrapText="1"/>
    </xf>
    <xf numFmtId="0" fontId="19" fillId="0" borderId="0" xfId="0" applyFont="1" applyAlignment="1">
      <alignment horizontal="center" vertical="center"/>
    </xf>
    <xf numFmtId="0" fontId="19" fillId="0" borderId="0" xfId="0" applyFont="1"/>
    <xf numFmtId="0" fontId="19" fillId="0" borderId="6" xfId="0" applyFont="1" applyBorder="1" applyAlignment="1">
      <alignment horizontal="center" vertical="center"/>
    </xf>
    <xf numFmtId="0" fontId="15" fillId="0" borderId="0" xfId="0" applyFont="1"/>
    <xf numFmtId="0" fontId="19" fillId="0" borderId="13" xfId="0" applyFont="1" applyBorder="1" applyAlignment="1">
      <alignment horizontal="center" vertical="center"/>
    </xf>
    <xf numFmtId="0" fontId="19" fillId="0" borderId="24" xfId="0" applyFont="1" applyBorder="1" applyAlignment="1">
      <alignment horizontal="center" vertical="center"/>
    </xf>
    <xf numFmtId="0" fontId="19" fillId="0" borderId="11" xfId="0" applyFont="1" applyBorder="1"/>
    <xf numFmtId="0" fontId="19" fillId="0" borderId="12" xfId="0" applyFont="1" applyBorder="1"/>
    <xf numFmtId="0" fontId="19" fillId="0" borderId="18" xfId="0" applyFont="1" applyBorder="1"/>
    <xf numFmtId="0" fontId="19" fillId="0" borderId="5" xfId="0" applyFont="1" applyBorder="1"/>
    <xf numFmtId="0" fontId="19" fillId="0" borderId="19" xfId="0" applyFont="1" applyBorder="1"/>
    <xf numFmtId="0" fontId="17" fillId="0" borderId="16" xfId="0" applyFont="1" applyBorder="1" applyAlignment="1">
      <alignment vertical="top" wrapText="1"/>
    </xf>
    <xf numFmtId="0" fontId="17" fillId="4" borderId="4" xfId="0" applyFont="1" applyFill="1" applyBorder="1"/>
    <xf numFmtId="0" fontId="17" fillId="4" borderId="6" xfId="0" applyFont="1" applyFill="1" applyBorder="1" applyAlignment="1">
      <alignment horizontal="center" vertical="top" wrapText="1"/>
    </xf>
    <xf numFmtId="0" fontId="17" fillId="4" borderId="26" xfId="0" applyFont="1" applyFill="1" applyBorder="1" applyAlignment="1">
      <alignment horizontal="center" vertical="top"/>
    </xf>
    <xf numFmtId="0" fontId="17" fillId="0" borderId="0" xfId="0" applyFont="1" applyAlignment="1">
      <alignment horizontal="center" vertical="top"/>
    </xf>
    <xf numFmtId="0" fontId="17" fillId="4" borderId="38" xfId="0" applyFont="1" applyFill="1" applyBorder="1" applyAlignment="1">
      <alignment horizontal="center"/>
    </xf>
    <xf numFmtId="0" fontId="17" fillId="4" borderId="30" xfId="0" applyFont="1" applyFill="1" applyBorder="1" applyAlignment="1">
      <alignment horizontal="center"/>
    </xf>
    <xf numFmtId="0" fontId="17" fillId="4" borderId="38" xfId="0" applyFont="1" applyFill="1" applyBorder="1"/>
    <xf numFmtId="0" fontId="17" fillId="0" borderId="9" xfId="0" applyFont="1" applyBorder="1" applyAlignment="1">
      <alignment horizontal="left" vertical="center" wrapText="1"/>
    </xf>
    <xf numFmtId="0" fontId="17" fillId="0" borderId="6" xfId="0" applyFont="1" applyBorder="1" applyAlignment="1">
      <alignment vertical="center" wrapText="1"/>
    </xf>
    <xf numFmtId="0" fontId="17" fillId="0" borderId="6" xfId="0" applyFont="1" applyBorder="1" applyAlignment="1">
      <alignment horizontal="center" vertical="center"/>
    </xf>
    <xf numFmtId="9" fontId="17" fillId="0" borderId="13" xfId="0" applyNumberFormat="1" applyFont="1" applyBorder="1" applyAlignment="1">
      <alignment horizontal="left" vertical="top"/>
    </xf>
    <xf numFmtId="0" fontId="17" fillId="0" borderId="13" xfId="0" applyFont="1" applyBorder="1" applyAlignment="1">
      <alignment horizontal="left" vertical="top" wrapText="1"/>
    </xf>
    <xf numFmtId="0" fontId="17" fillId="0" borderId="13" xfId="0" applyFont="1" applyBorder="1" applyAlignment="1">
      <alignment vertical="center"/>
    </xf>
    <xf numFmtId="0" fontId="17" fillId="4" borderId="21" xfId="0" applyFont="1" applyFill="1" applyBorder="1" applyAlignment="1">
      <alignment horizontal="left"/>
    </xf>
    <xf numFmtId="0" fontId="17" fillId="4" borderId="4" xfId="0" applyFont="1" applyFill="1" applyBorder="1" applyAlignment="1">
      <alignment horizontal="left"/>
    </xf>
    <xf numFmtId="0" fontId="17" fillId="4" borderId="30" xfId="0" applyFont="1" applyFill="1" applyBorder="1"/>
    <xf numFmtId="0" fontId="17" fillId="0" borderId="6" xfId="0" applyFont="1" applyBorder="1"/>
    <xf numFmtId="0" fontId="17" fillId="0" borderId="0" xfId="0" applyFont="1" applyAlignment="1">
      <alignment horizontal="center" vertical="center"/>
    </xf>
    <xf numFmtId="0" fontId="17" fillId="0" borderId="18" xfId="0" applyFont="1" applyBorder="1" applyAlignment="1">
      <alignment vertical="top" wrapText="1"/>
    </xf>
    <xf numFmtId="0" fontId="17" fillId="0" borderId="8" xfId="0" applyFont="1" applyBorder="1"/>
    <xf numFmtId="0" fontId="17" fillId="0" borderId="39" xfId="0" applyFont="1" applyBorder="1" applyAlignment="1">
      <alignment vertical="top" wrapText="1"/>
    </xf>
    <xf numFmtId="0" fontId="17" fillId="0" borderId="40" xfId="0" applyFont="1" applyBorder="1" applyAlignment="1">
      <alignment vertical="top" wrapText="1"/>
    </xf>
    <xf numFmtId="0" fontId="17" fillId="0" borderId="41" xfId="0" applyFont="1" applyBorder="1" applyAlignment="1">
      <alignment horizontal="left" vertical="center"/>
    </xf>
    <xf numFmtId="0" fontId="17" fillId="0" borderId="6" xfId="0" applyFont="1" applyBorder="1" applyAlignment="1">
      <alignment vertical="center"/>
    </xf>
    <xf numFmtId="0" fontId="17" fillId="4" borderId="31" xfId="0" applyFont="1" applyFill="1" applyBorder="1"/>
    <xf numFmtId="0" fontId="17" fillId="0" borderId="9" xfId="0" applyFont="1" applyBorder="1"/>
    <xf numFmtId="0" fontId="17" fillId="0" borderId="9" xfId="0" applyFont="1" applyBorder="1" applyAlignment="1">
      <alignment vertical="center" wrapText="1"/>
    </xf>
    <xf numFmtId="0" fontId="17" fillId="0" borderId="9" xfId="0" applyFont="1" applyBorder="1" applyAlignment="1">
      <alignment vertical="top" wrapText="1"/>
    </xf>
    <xf numFmtId="0" fontId="17" fillId="4" borderId="6" xfId="0" applyFont="1" applyFill="1" applyBorder="1" applyAlignment="1">
      <alignment horizontal="center" vertical="center"/>
    </xf>
    <xf numFmtId="0" fontId="17" fillId="4" borderId="7"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7" fillId="4" borderId="6" xfId="0" applyFont="1" applyFill="1" applyBorder="1" applyAlignment="1">
      <alignment horizontal="center" vertical="center" wrapText="1"/>
    </xf>
    <xf numFmtId="0" fontId="17" fillId="0" borderId="5" xfId="0" applyFont="1" applyBorder="1" applyAlignment="1">
      <alignment horizontal="left" vertical="top" wrapText="1"/>
    </xf>
    <xf numFmtId="0" fontId="17" fillId="5" borderId="6" xfId="0" applyFont="1" applyFill="1" applyBorder="1" applyAlignment="1">
      <alignment vertical="top" wrapText="1"/>
    </xf>
    <xf numFmtId="0" fontId="17" fillId="0" borderId="13" xfId="0" applyFont="1" applyBorder="1" applyAlignment="1">
      <alignment vertical="top" wrapText="1"/>
    </xf>
    <xf numFmtId="0" fontId="17" fillId="5" borderId="7" xfId="0" applyFont="1" applyFill="1" applyBorder="1" applyAlignment="1">
      <alignment vertical="top" wrapText="1"/>
    </xf>
    <xf numFmtId="0" fontId="17" fillId="5" borderId="22" xfId="0" applyFont="1" applyFill="1" applyBorder="1" applyAlignment="1">
      <alignment vertical="top"/>
    </xf>
    <xf numFmtId="0" fontId="17" fillId="0" borderId="23" xfId="0" applyFont="1" applyBorder="1" applyAlignment="1">
      <alignment vertical="top" wrapText="1"/>
    </xf>
    <xf numFmtId="0" fontId="17" fillId="4" borderId="7" xfId="0" applyFont="1" applyFill="1" applyBorder="1" applyAlignment="1">
      <alignment horizontal="left"/>
    </xf>
    <xf numFmtId="0" fontId="17" fillId="5" borderId="31" xfId="0" applyFont="1" applyFill="1" applyBorder="1"/>
    <xf numFmtId="9" fontId="17" fillId="0" borderId="6" xfId="0" applyNumberFormat="1" applyFont="1" applyBorder="1" applyAlignment="1">
      <alignment horizontal="left" vertical="top" wrapText="1"/>
    </xf>
    <xf numFmtId="0" fontId="17" fillId="0" borderId="24" xfId="0" applyFont="1" applyBorder="1" applyAlignment="1">
      <alignment horizontal="left" vertical="top" wrapText="1"/>
    </xf>
    <xf numFmtId="0" fontId="17" fillId="4" borderId="44" xfId="0" applyFont="1" applyFill="1" applyBorder="1"/>
    <xf numFmtId="0" fontId="17" fillId="4" borderId="46" xfId="0" applyFont="1" applyFill="1" applyBorder="1" applyAlignment="1">
      <alignment vertical="top"/>
    </xf>
    <xf numFmtId="0" fontId="17" fillId="4" borderId="30" xfId="0" applyFont="1" applyFill="1" applyBorder="1" applyAlignment="1">
      <alignment horizontal="left" vertical="top"/>
    </xf>
    <xf numFmtId="0" fontId="17" fillId="4" borderId="29" xfId="0" applyFont="1" applyFill="1" applyBorder="1" applyAlignment="1">
      <alignment horizontal="left" vertical="top"/>
    </xf>
    <xf numFmtId="0" fontId="17" fillId="0" borderId="5" xfId="0" applyFont="1" applyBorder="1" applyAlignment="1">
      <alignment vertical="top"/>
    </xf>
    <xf numFmtId="0" fontId="17" fillId="0" borderId="10" xfId="0" applyFont="1" applyBorder="1" applyAlignment="1">
      <alignment vertical="top"/>
    </xf>
    <xf numFmtId="0" fontId="17" fillId="0" borderId="11" xfId="0" applyFont="1" applyBorder="1" applyAlignment="1">
      <alignment horizontal="left" vertical="top"/>
    </xf>
    <xf numFmtId="0" fontId="17" fillId="0" borderId="0" xfId="0" quotePrefix="1" applyFont="1" applyAlignment="1">
      <alignment horizontal="left" vertical="top"/>
    </xf>
    <xf numFmtId="0" fontId="17" fillId="0" borderId="0" xfId="0" applyFont="1" applyAlignment="1">
      <alignment horizontal="left" vertical="top"/>
    </xf>
    <xf numFmtId="0" fontId="17" fillId="0" borderId="12" xfId="0" applyFont="1" applyBorder="1" applyAlignment="1">
      <alignment horizontal="left" vertical="top"/>
    </xf>
    <xf numFmtId="0" fontId="17" fillId="0" borderId="9" xfId="0" applyFont="1" applyBorder="1" applyAlignment="1">
      <alignment vertical="top"/>
    </xf>
    <xf numFmtId="0" fontId="17" fillId="0" borderId="0" xfId="0" applyFont="1" applyAlignment="1">
      <alignment wrapText="1"/>
    </xf>
    <xf numFmtId="0" fontId="17" fillId="4" borderId="31" xfId="0" applyFont="1" applyFill="1" applyBorder="1" applyAlignment="1">
      <alignment vertical="top" wrapText="1"/>
    </xf>
    <xf numFmtId="0" fontId="17" fillId="4" borderId="26" xfId="0" applyFont="1" applyFill="1" applyBorder="1" applyAlignment="1">
      <alignment vertical="top" wrapText="1"/>
    </xf>
    <xf numFmtId="0" fontId="17" fillId="0" borderId="13" xfId="0" applyFont="1" applyBorder="1" applyAlignment="1">
      <alignment horizontal="left" vertical="top"/>
    </xf>
    <xf numFmtId="0" fontId="17" fillId="0" borderId="13" xfId="0" applyFont="1" applyBorder="1" applyAlignment="1">
      <alignment vertical="top"/>
    </xf>
    <xf numFmtId="0" fontId="17" fillId="4" borderId="29" xfId="0" applyFont="1" applyFill="1" applyBorder="1"/>
    <xf numFmtId="0" fontId="17" fillId="4" borderId="47" xfId="0" applyFont="1" applyFill="1" applyBorder="1"/>
    <xf numFmtId="0" fontId="17" fillId="0" borderId="23" xfId="0" applyFont="1" applyBorder="1" applyAlignment="1">
      <alignment vertical="top"/>
    </xf>
    <xf numFmtId="0" fontId="17" fillId="0" borderId="15" xfId="0" applyFont="1" applyBorder="1" applyAlignment="1">
      <alignment vertical="top" wrapText="1"/>
    </xf>
    <xf numFmtId="0" fontId="21" fillId="0" borderId="6" xfId="0" applyFont="1" applyBorder="1" applyAlignment="1">
      <alignment horizontal="center" vertical="center"/>
    </xf>
    <xf numFmtId="0" fontId="21" fillId="0" borderId="6" xfId="0" applyFont="1" applyBorder="1" applyAlignment="1">
      <alignment horizontal="center" vertical="center" wrapText="1"/>
    </xf>
    <xf numFmtId="0" fontId="21" fillId="0" borderId="0" xfId="0" applyFont="1" applyAlignment="1">
      <alignment horizontal="center" vertical="center"/>
    </xf>
    <xf numFmtId="0" fontId="3" fillId="0" borderId="6" xfId="0" applyFont="1" applyBorder="1" applyAlignment="1">
      <alignment vertical="top"/>
    </xf>
    <xf numFmtId="0" fontId="3" fillId="0" borderId="6" xfId="0" applyFont="1" applyBorder="1" applyAlignment="1">
      <alignment vertical="top" wrapText="1"/>
    </xf>
    <xf numFmtId="0" fontId="22" fillId="6" borderId="6" xfId="0" applyFont="1" applyFill="1" applyBorder="1" applyAlignment="1">
      <alignment horizontal="center" vertical="center"/>
    </xf>
    <xf numFmtId="0" fontId="22" fillId="6" borderId="6" xfId="0" applyFont="1" applyFill="1" applyBorder="1" applyAlignment="1">
      <alignment horizontal="center" vertical="center" wrapText="1"/>
    </xf>
    <xf numFmtId="0" fontId="3" fillId="0" borderId="0" xfId="0" applyFont="1" applyAlignment="1">
      <alignment vertical="top"/>
    </xf>
    <xf numFmtId="0" fontId="3" fillId="0" borderId="6" xfId="0" applyFont="1" applyBorder="1"/>
    <xf numFmtId="0" fontId="3" fillId="0" borderId="6" xfId="0" applyFont="1" applyBorder="1" applyAlignment="1">
      <alignment wrapText="1"/>
    </xf>
    <xf numFmtId="0" fontId="23" fillId="6" borderId="6" xfId="0" applyFont="1" applyFill="1" applyBorder="1" applyAlignment="1">
      <alignment horizontal="center" vertical="center"/>
    </xf>
    <xf numFmtId="0" fontId="3" fillId="0" borderId="0" xfId="0" applyFont="1" applyAlignment="1">
      <alignment wrapText="1"/>
    </xf>
    <xf numFmtId="0" fontId="24" fillId="0" borderId="0" xfId="0" applyFont="1" applyAlignment="1">
      <alignment vertical="top" wrapText="1"/>
    </xf>
    <xf numFmtId="0" fontId="24" fillId="0" borderId="0" xfId="0" applyFont="1" applyAlignment="1">
      <alignment horizontal="center" vertical="top" wrapText="1"/>
    </xf>
    <xf numFmtId="0" fontId="3" fillId="0" borderId="0" xfId="0" applyFont="1" applyAlignment="1">
      <alignment vertical="top" wrapText="1"/>
    </xf>
    <xf numFmtId="0" fontId="3" fillId="0" borderId="0" xfId="0" applyFont="1" applyAlignment="1">
      <alignment horizontal="center" vertical="top" wrapText="1"/>
    </xf>
    <xf numFmtId="0" fontId="3" fillId="0" borderId="48" xfId="0" applyFont="1" applyBorder="1" applyAlignment="1">
      <alignment vertical="top" wrapText="1"/>
    </xf>
    <xf numFmtId="0" fontId="3" fillId="0" borderId="49" xfId="0" applyFont="1" applyBorder="1" applyAlignment="1">
      <alignment vertical="top" wrapText="1"/>
    </xf>
    <xf numFmtId="0" fontId="3" fillId="0" borderId="49" xfId="0" applyFont="1" applyBorder="1" applyAlignment="1">
      <alignment horizontal="center" vertical="top" wrapText="1"/>
    </xf>
    <xf numFmtId="0" fontId="3" fillId="0" borderId="50" xfId="0" applyFont="1" applyBorder="1" applyAlignment="1">
      <alignment horizontal="center" vertical="top" wrapText="1"/>
    </xf>
    <xf numFmtId="0" fontId="3" fillId="0" borderId="51" xfId="0" applyFont="1" applyBorder="1" applyAlignment="1">
      <alignment vertical="top" wrapText="1"/>
    </xf>
    <xf numFmtId="0" fontId="25" fillId="0" borderId="52" xfId="0" applyFont="1" applyBorder="1" applyAlignment="1">
      <alignment horizontal="center" vertical="top" wrapText="1"/>
    </xf>
    <xf numFmtId="0" fontId="3" fillId="0" borderId="53" xfId="0" applyFont="1" applyBorder="1" applyAlignment="1">
      <alignment vertical="top" wrapText="1"/>
    </xf>
    <xf numFmtId="0" fontId="3" fillId="0" borderId="54" xfId="0" applyFont="1" applyBorder="1" applyAlignment="1">
      <alignment vertical="top" wrapText="1"/>
    </xf>
    <xf numFmtId="0" fontId="3" fillId="0" borderId="54" xfId="0" applyFont="1" applyBorder="1" applyAlignment="1">
      <alignment horizontal="center" vertical="top" wrapText="1"/>
    </xf>
    <xf numFmtId="0" fontId="26" fillId="0" borderId="55" xfId="0" applyFont="1" applyBorder="1" applyAlignment="1">
      <alignment horizontal="center" vertical="top" wrapText="1"/>
    </xf>
    <xf numFmtId="0" fontId="24" fillId="0" borderId="56" xfId="0" applyFont="1" applyBorder="1" applyAlignment="1">
      <alignment horizontal="center"/>
    </xf>
    <xf numFmtId="0" fontId="24" fillId="0" borderId="57" xfId="0" applyFont="1" applyBorder="1" applyAlignment="1">
      <alignment horizontal="center"/>
    </xf>
    <xf numFmtId="0" fontId="28" fillId="0" borderId="59" xfId="0" applyFont="1" applyBorder="1" applyAlignment="1">
      <alignment horizontal="center"/>
    </xf>
    <xf numFmtId="0" fontId="28" fillId="0" borderId="60" xfId="0" applyFont="1" applyBorder="1" applyAlignment="1">
      <alignment horizontal="left"/>
    </xf>
    <xf numFmtId="0" fontId="28" fillId="0" borderId="63" xfId="0" applyFont="1" applyBorder="1" applyAlignment="1">
      <alignment horizontal="center"/>
    </xf>
    <xf numFmtId="0" fontId="28" fillId="0" borderId="66" xfId="0" applyFont="1" applyBorder="1" applyAlignment="1">
      <alignment horizontal="center"/>
    </xf>
    <xf numFmtId="0" fontId="28" fillId="0" borderId="67" xfId="0" applyFont="1" applyBorder="1" applyAlignment="1">
      <alignment horizontal="left"/>
    </xf>
    <xf numFmtId="0" fontId="28" fillId="0" borderId="69" xfId="0" applyFont="1" applyBorder="1" applyAlignment="1">
      <alignment horizontal="center"/>
    </xf>
    <xf numFmtId="0" fontId="28" fillId="0" borderId="70" xfId="0" applyFont="1" applyBorder="1" applyAlignment="1">
      <alignment horizontal="center"/>
    </xf>
    <xf numFmtId="0" fontId="28" fillId="0" borderId="71" xfId="0" applyFont="1" applyBorder="1" applyAlignment="1">
      <alignment horizontal="left"/>
    </xf>
    <xf numFmtId="0" fontId="28" fillId="0" borderId="74" xfId="0" applyFont="1" applyBorder="1" applyAlignment="1">
      <alignment horizontal="center"/>
    </xf>
    <xf numFmtId="0" fontId="24" fillId="0" borderId="77" xfId="0" applyFont="1" applyBorder="1" applyAlignment="1">
      <alignment horizontal="center" vertical="center"/>
    </xf>
    <xf numFmtId="0" fontId="29" fillId="0" borderId="85" xfId="0" applyFont="1" applyBorder="1" applyAlignment="1">
      <alignment horizontal="center" vertical="center" wrapText="1"/>
    </xf>
    <xf numFmtId="0" fontId="30" fillId="0" borderId="77" xfId="0" applyFont="1" applyBorder="1" applyAlignment="1">
      <alignment horizontal="center" vertical="center"/>
    </xf>
    <xf numFmtId="0" fontId="31" fillId="0" borderId="79" xfId="0" applyFont="1" applyBorder="1" applyAlignment="1">
      <alignment horizontal="left"/>
    </xf>
    <xf numFmtId="0" fontId="24" fillId="0" borderId="79" xfId="0" applyFont="1" applyBorder="1" applyAlignment="1">
      <alignment horizontal="center" vertical="center"/>
    </xf>
    <xf numFmtId="0" fontId="29" fillId="0" borderId="79" xfId="0" applyFont="1" applyBorder="1" applyAlignment="1">
      <alignment horizontal="center" vertical="center" wrapText="1"/>
    </xf>
    <xf numFmtId="0" fontId="29" fillId="0" borderId="77" xfId="0" applyFont="1" applyBorder="1" applyAlignment="1">
      <alignment horizontal="center" vertical="center" wrapText="1"/>
    </xf>
    <xf numFmtId="0" fontId="28" fillId="0" borderId="86" xfId="0" applyFont="1" applyBorder="1" applyAlignment="1">
      <alignment horizontal="center" vertical="center"/>
    </xf>
    <xf numFmtId="0" fontId="28" fillId="0" borderId="88" xfId="0" applyFont="1" applyBorder="1" applyAlignment="1">
      <alignment vertical="center" wrapText="1"/>
    </xf>
    <xf numFmtId="0" fontId="28" fillId="0" borderId="87" xfId="0" applyFont="1" applyBorder="1" applyAlignment="1">
      <alignment horizontal="center" vertical="center"/>
    </xf>
    <xf numFmtId="0" fontId="28" fillId="0" borderId="88" xfId="0" applyFont="1" applyBorder="1" applyAlignment="1">
      <alignment horizontal="center" vertical="center" wrapText="1"/>
    </xf>
    <xf numFmtId="0" fontId="28" fillId="0" borderId="87" xfId="0" applyFont="1" applyBorder="1" applyAlignment="1">
      <alignment horizontal="center" vertical="center" wrapText="1"/>
    </xf>
    <xf numFmtId="0" fontId="28" fillId="0" borderId="88" xfId="0" applyFont="1" applyBorder="1" applyAlignment="1">
      <alignment horizontal="center" vertical="center"/>
    </xf>
    <xf numFmtId="37" fontId="28" fillId="0" borderId="86" xfId="0" applyNumberFormat="1" applyFont="1" applyBorder="1" applyAlignment="1">
      <alignment horizontal="center" vertical="center"/>
    </xf>
    <xf numFmtId="0" fontId="28" fillId="0" borderId="0" xfId="0" applyFont="1"/>
    <xf numFmtId="0" fontId="28" fillId="0" borderId="69" xfId="0" applyFont="1" applyBorder="1" applyAlignment="1">
      <alignment horizontal="center" vertical="center"/>
    </xf>
    <xf numFmtId="0" fontId="28" fillId="0" borderId="68" xfId="0" applyFont="1" applyBorder="1" applyAlignment="1">
      <alignment vertical="center" wrapText="1"/>
    </xf>
    <xf numFmtId="0" fontId="28" fillId="0" borderId="66" xfId="0" applyFont="1" applyBorder="1" applyAlignment="1">
      <alignment horizontal="center" vertical="center"/>
    </xf>
    <xf numFmtId="0" fontId="28" fillId="0" borderId="68" xfId="0" applyFont="1" applyBorder="1" applyAlignment="1">
      <alignment horizontal="center" vertical="center" wrapText="1"/>
    </xf>
    <xf numFmtId="0" fontId="28" fillId="0" borderId="66" xfId="0" applyFont="1" applyBorder="1" applyAlignment="1">
      <alignment horizontal="center" vertical="center" wrapText="1"/>
    </xf>
    <xf numFmtId="0" fontId="28" fillId="0" borderId="68" xfId="0" applyFont="1" applyBorder="1" applyAlignment="1">
      <alignment horizontal="center" vertical="center"/>
    </xf>
    <xf numFmtId="37" fontId="28" fillId="0" borderId="69" xfId="0" applyNumberFormat="1" applyFont="1" applyBorder="1" applyAlignment="1">
      <alignment horizontal="center" vertical="center"/>
    </xf>
    <xf numFmtId="0" fontId="28" fillId="0" borderId="74" xfId="0" applyFont="1" applyBorder="1" applyAlignment="1">
      <alignment horizontal="center" vertical="center"/>
    </xf>
    <xf numFmtId="0" fontId="28" fillId="0" borderId="73" xfId="0" applyFont="1" applyBorder="1" applyAlignment="1">
      <alignment vertical="center" wrapText="1"/>
    </xf>
    <xf numFmtId="0" fontId="28" fillId="0" borderId="76" xfId="0" applyFont="1" applyBorder="1" applyAlignment="1">
      <alignment horizontal="center" vertical="center"/>
    </xf>
    <xf numFmtId="0" fontId="28" fillId="0" borderId="76" xfId="0" applyFont="1" applyBorder="1" applyAlignment="1">
      <alignment horizontal="center" vertical="center" wrapText="1"/>
    </xf>
    <xf numFmtId="0" fontId="28" fillId="0" borderId="70" xfId="0" applyFont="1" applyBorder="1" applyAlignment="1">
      <alignment horizontal="center" vertical="center" wrapText="1"/>
    </xf>
    <xf numFmtId="0" fontId="28" fillId="0" borderId="73" xfId="0" applyFont="1" applyBorder="1" applyAlignment="1">
      <alignment horizontal="center" vertical="center"/>
    </xf>
    <xf numFmtId="37" fontId="28" fillId="0" borderId="74" xfId="0" applyNumberFormat="1" applyFont="1" applyBorder="1" applyAlignment="1">
      <alignment horizontal="center" vertical="center"/>
    </xf>
    <xf numFmtId="0" fontId="28" fillId="0" borderId="89" xfId="0" applyFont="1" applyBorder="1" applyAlignment="1">
      <alignment horizontal="center" vertical="center"/>
    </xf>
    <xf numFmtId="0" fontId="32" fillId="0" borderId="90" xfId="0" applyFont="1" applyBorder="1" applyAlignment="1">
      <alignment horizontal="left" wrapText="1"/>
    </xf>
    <xf numFmtId="0" fontId="28" fillId="0" borderId="0" xfId="0" applyFont="1" applyAlignment="1">
      <alignment horizontal="left" vertical="top" wrapText="1"/>
    </xf>
    <xf numFmtId="0" fontId="28" fillId="0" borderId="91" xfId="0" applyFont="1" applyBorder="1" applyAlignment="1">
      <alignment vertical="center" wrapText="1"/>
    </xf>
    <xf numFmtId="0" fontId="28" fillId="0" borderId="77" xfId="0" applyFont="1" applyBorder="1" applyAlignment="1">
      <alignment horizontal="center" vertical="center"/>
    </xf>
    <xf numFmtId="0" fontId="28" fillId="0" borderId="0" xfId="0" applyFont="1" applyAlignment="1">
      <alignment horizontal="center" vertical="center"/>
    </xf>
    <xf numFmtId="0" fontId="28" fillId="0" borderId="0" xfId="0" applyFont="1" applyAlignment="1">
      <alignment horizontal="center" vertical="center" wrapText="1"/>
    </xf>
    <xf numFmtId="0" fontId="28" fillId="0" borderId="90" xfId="0" applyFont="1" applyBorder="1" applyAlignment="1">
      <alignment horizontal="center" vertical="center" wrapText="1"/>
    </xf>
    <xf numFmtId="0" fontId="28" fillId="0" borderId="91" xfId="0" applyFont="1" applyBorder="1" applyAlignment="1">
      <alignment horizontal="center" vertical="center"/>
    </xf>
    <xf numFmtId="37" fontId="28" fillId="0" borderId="89" xfId="0" applyNumberFormat="1" applyFont="1" applyBorder="1" applyAlignment="1">
      <alignment horizontal="center" vertical="center"/>
    </xf>
    <xf numFmtId="0" fontId="28" fillId="0" borderId="70" xfId="0" applyFont="1" applyBorder="1" applyAlignment="1">
      <alignment horizontal="center" vertical="center"/>
    </xf>
    <xf numFmtId="0" fontId="28" fillId="0" borderId="70" xfId="0" applyFont="1" applyBorder="1" applyAlignment="1">
      <alignment horizontal="left" vertical="top"/>
    </xf>
    <xf numFmtId="0" fontId="33" fillId="0" borderId="76" xfId="0" applyFont="1" applyBorder="1" applyAlignment="1">
      <alignment horizontal="left" vertical="center"/>
    </xf>
    <xf numFmtId="0" fontId="28" fillId="0" borderId="76" xfId="0" applyFont="1" applyBorder="1" applyAlignment="1">
      <alignment vertical="center" wrapText="1"/>
    </xf>
    <xf numFmtId="37" fontId="28" fillId="0" borderId="73" xfId="0" applyNumberFormat="1" applyFont="1" applyBorder="1" applyAlignment="1">
      <alignment horizontal="center" vertical="center"/>
    </xf>
    <xf numFmtId="0" fontId="3" fillId="0" borderId="0" xfId="0" applyFont="1" applyAlignment="1">
      <alignment horizontal="center"/>
    </xf>
    <xf numFmtId="0" fontId="3" fillId="0" borderId="0" xfId="0" applyFont="1" applyAlignment="1">
      <alignment horizontal="left"/>
    </xf>
    <xf numFmtId="0" fontId="3" fillId="0" borderId="83" xfId="0" applyFont="1" applyBorder="1"/>
    <xf numFmtId="0" fontId="35" fillId="0" borderId="81" xfId="0" applyFont="1" applyBorder="1" applyAlignment="1">
      <alignment horizontal="center" vertical="center" wrapText="1"/>
    </xf>
    <xf numFmtId="0" fontId="36" fillId="7" borderId="92" xfId="0" applyFont="1" applyFill="1" applyBorder="1" applyAlignment="1">
      <alignment horizontal="center" vertical="center"/>
    </xf>
    <xf numFmtId="0" fontId="36" fillId="7" borderId="92" xfId="0" applyFont="1" applyFill="1" applyBorder="1" applyAlignment="1">
      <alignment horizontal="center" vertical="center" wrapText="1"/>
    </xf>
    <xf numFmtId="0" fontId="36" fillId="7" borderId="4" xfId="0" applyFont="1" applyFill="1" applyBorder="1" applyAlignment="1">
      <alignment horizontal="center" vertical="center" wrapText="1"/>
    </xf>
    <xf numFmtId="0" fontId="36" fillId="0" borderId="77" xfId="0" applyFont="1" applyBorder="1" applyAlignment="1">
      <alignment horizontal="center" vertical="center"/>
    </xf>
    <xf numFmtId="0" fontId="37" fillId="0" borderId="77" xfId="0" applyFont="1" applyBorder="1" applyAlignment="1">
      <alignment horizontal="left" wrapText="1"/>
    </xf>
    <xf numFmtId="0" fontId="36" fillId="0" borderId="77" xfId="0" applyFont="1" applyBorder="1" applyAlignment="1">
      <alignment horizontal="center" vertical="center" wrapText="1"/>
    </xf>
    <xf numFmtId="0" fontId="36" fillId="0" borderId="78" xfId="0" applyFont="1" applyBorder="1" applyAlignment="1">
      <alignment horizontal="center" vertical="center" wrapText="1"/>
    </xf>
    <xf numFmtId="0" fontId="36" fillId="0" borderId="80" xfId="0" applyFont="1" applyBorder="1" applyAlignment="1">
      <alignment horizontal="center" vertical="center" wrapText="1"/>
    </xf>
    <xf numFmtId="0" fontId="36" fillId="0" borderId="79" xfId="0" applyFont="1" applyBorder="1" applyAlignment="1">
      <alignment horizontal="center" vertical="center" wrapText="1"/>
    </xf>
    <xf numFmtId="0" fontId="38" fillId="0" borderId="86" xfId="0" applyFont="1" applyBorder="1" applyAlignment="1">
      <alignment horizontal="center" vertical="center"/>
    </xf>
    <xf numFmtId="0" fontId="38" fillId="0" borderId="86" xfId="0" applyFont="1" applyBorder="1" applyAlignment="1">
      <alignment horizontal="left" vertical="top" wrapText="1"/>
    </xf>
    <xf numFmtId="0" fontId="38" fillId="0" borderId="86" xfId="0" applyFont="1" applyBorder="1" applyAlignment="1">
      <alignment horizontal="center" vertical="center" wrapText="1"/>
    </xf>
    <xf numFmtId="0" fontId="38" fillId="0" borderId="87" xfId="0" applyFont="1" applyBorder="1" applyAlignment="1">
      <alignment horizontal="center" vertical="center" wrapText="1"/>
    </xf>
    <xf numFmtId="0" fontId="38" fillId="0" borderId="88" xfId="0" applyFont="1" applyBorder="1" applyAlignment="1">
      <alignment horizontal="center" vertical="center" wrapText="1"/>
    </xf>
    <xf numFmtId="37" fontId="38" fillId="0" borderId="86" xfId="0" applyNumberFormat="1" applyFont="1" applyBorder="1" applyAlignment="1">
      <alignment horizontal="center" vertical="center" wrapText="1"/>
    </xf>
    <xf numFmtId="0" fontId="38" fillId="0" borderId="87" xfId="0" applyFont="1" applyBorder="1" applyAlignment="1">
      <alignment horizontal="center" vertical="center"/>
    </xf>
    <xf numFmtId="0" fontId="38" fillId="0" borderId="88" xfId="0" applyFont="1" applyBorder="1" applyAlignment="1">
      <alignment horizontal="center" vertical="center"/>
    </xf>
    <xf numFmtId="37" fontId="38" fillId="0" borderId="86" xfId="0" applyNumberFormat="1" applyFont="1" applyBorder="1" applyAlignment="1">
      <alignment horizontal="center" vertical="center"/>
    </xf>
    <xf numFmtId="2" fontId="38" fillId="0" borderId="86" xfId="0" applyNumberFormat="1" applyFont="1" applyBorder="1" applyAlignment="1">
      <alignment vertical="center"/>
    </xf>
    <xf numFmtId="0" fontId="28" fillId="0" borderId="0" xfId="0" applyFont="1" applyAlignment="1">
      <alignment vertical="center"/>
    </xf>
    <xf numFmtId="41" fontId="28" fillId="0" borderId="0" xfId="0" applyNumberFormat="1" applyFont="1" applyAlignment="1">
      <alignment vertical="center"/>
    </xf>
    <xf numFmtId="164" fontId="28" fillId="0" borderId="0" xfId="0" applyNumberFormat="1" applyFont="1" applyAlignment="1">
      <alignment vertical="center"/>
    </xf>
    <xf numFmtId="0" fontId="38" fillId="0" borderId="69" xfId="0" applyFont="1" applyBorder="1" applyAlignment="1">
      <alignment horizontal="center" vertical="center"/>
    </xf>
    <xf numFmtId="0" fontId="38" fillId="0" borderId="69" xfId="0" applyFont="1" applyBorder="1" applyAlignment="1">
      <alignment horizontal="left" vertical="top" wrapText="1"/>
    </xf>
    <xf numFmtId="0" fontId="38" fillId="0" borderId="66" xfId="0" applyFont="1" applyBorder="1" applyAlignment="1">
      <alignment horizontal="center" vertical="center"/>
    </xf>
    <xf numFmtId="0" fontId="38" fillId="0" borderId="68" xfId="0" applyFont="1" applyBorder="1" applyAlignment="1">
      <alignment horizontal="center" vertical="center" wrapText="1"/>
    </xf>
    <xf numFmtId="0" fontId="38" fillId="0" borderId="68" xfId="0" applyFont="1" applyBorder="1" applyAlignment="1">
      <alignment horizontal="center" vertical="center"/>
    </xf>
    <xf numFmtId="37" fontId="38" fillId="0" borderId="69" xfId="0" applyNumberFormat="1" applyFont="1" applyBorder="1" applyAlignment="1">
      <alignment horizontal="center" vertical="center"/>
    </xf>
    <xf numFmtId="2" fontId="38" fillId="0" borderId="69" xfId="0" applyNumberFormat="1" applyFont="1" applyBorder="1" applyAlignment="1">
      <alignment vertical="center"/>
    </xf>
    <xf numFmtId="2" fontId="38" fillId="0" borderId="15" xfId="0" applyNumberFormat="1" applyFont="1" applyBorder="1" applyAlignment="1">
      <alignment vertical="center"/>
    </xf>
    <xf numFmtId="0" fontId="38" fillId="0" borderId="95" xfId="0" applyFont="1" applyBorder="1" applyAlignment="1">
      <alignment horizontal="center" vertical="center"/>
    </xf>
    <xf numFmtId="0" fontId="39" fillId="0" borderId="95" xfId="0" applyFont="1" applyBorder="1" applyAlignment="1">
      <alignment horizontal="left" wrapText="1"/>
    </xf>
    <xf numFmtId="0" fontId="38" fillId="0" borderId="95" xfId="0" applyFont="1" applyBorder="1" applyAlignment="1">
      <alignment horizontal="center" vertical="center" wrapText="1"/>
    </xf>
    <xf numFmtId="0" fontId="38" fillId="0" borderId="96" xfId="0" applyFont="1" applyBorder="1" applyAlignment="1">
      <alignment horizontal="center" vertical="center" wrapText="1"/>
    </xf>
    <xf numFmtId="0" fontId="38" fillId="0" borderId="97" xfId="0" applyFont="1" applyBorder="1" applyAlignment="1">
      <alignment horizontal="center" vertical="center" wrapText="1"/>
    </xf>
    <xf numFmtId="0" fontId="38" fillId="0" borderId="96" xfId="0" applyFont="1" applyBorder="1" applyAlignment="1">
      <alignment horizontal="center" vertical="center"/>
    </xf>
    <xf numFmtId="0" fontId="38" fillId="0" borderId="15" xfId="0" applyFont="1" applyBorder="1" applyAlignment="1">
      <alignment horizontal="center" vertical="center" wrapText="1"/>
    </xf>
    <xf numFmtId="0" fontId="38" fillId="0" borderId="15" xfId="0" applyFont="1" applyBorder="1" applyAlignment="1">
      <alignment horizontal="center" vertical="center"/>
    </xf>
    <xf numFmtId="0" fontId="38" fillId="0" borderId="97" xfId="0" applyFont="1" applyBorder="1" applyAlignment="1">
      <alignment horizontal="center" vertical="center"/>
    </xf>
    <xf numFmtId="37" fontId="38" fillId="0" borderId="97" xfId="0" applyNumberFormat="1" applyFont="1" applyBorder="1" applyAlignment="1">
      <alignment horizontal="center" vertical="center"/>
    </xf>
    <xf numFmtId="2" fontId="38" fillId="0" borderId="95" xfId="0" applyNumberFormat="1" applyFont="1" applyBorder="1" applyAlignment="1">
      <alignment vertical="center"/>
    </xf>
    <xf numFmtId="0" fontId="40" fillId="0" borderId="95" xfId="0" applyFont="1" applyBorder="1" applyAlignment="1">
      <alignment horizontal="center"/>
    </xf>
    <xf numFmtId="0" fontId="29" fillId="0" borderId="95" xfId="0" applyFont="1" applyBorder="1" applyAlignment="1">
      <alignment vertical="center" wrapText="1"/>
    </xf>
    <xf numFmtId="0" fontId="29" fillId="0" borderId="96" xfId="0" applyFont="1" applyBorder="1" applyAlignment="1">
      <alignment vertical="center" wrapText="1"/>
    </xf>
    <xf numFmtId="41" fontId="40" fillId="0" borderId="95" xfId="0" applyNumberFormat="1" applyFont="1" applyBorder="1" applyAlignment="1">
      <alignment horizontal="center"/>
    </xf>
    <xf numFmtId="0" fontId="40" fillId="0" borderId="96" xfId="0" applyFont="1" applyBorder="1" applyAlignment="1">
      <alignment horizontal="center"/>
    </xf>
    <xf numFmtId="0" fontId="3" fillId="0" borderId="95" xfId="0" applyFont="1" applyBorder="1"/>
    <xf numFmtId="0" fontId="40" fillId="0" borderId="85" xfId="0" applyFont="1" applyBorder="1" applyAlignment="1">
      <alignment horizontal="center"/>
    </xf>
    <xf numFmtId="0" fontId="29" fillId="0" borderId="85" xfId="0" applyFont="1" applyBorder="1" applyAlignment="1">
      <alignment vertical="center" wrapText="1"/>
    </xf>
    <xf numFmtId="41" fontId="40" fillId="0" borderId="85" xfId="0" applyNumberFormat="1" applyFont="1" applyBorder="1" applyAlignment="1">
      <alignment horizontal="center"/>
    </xf>
    <xf numFmtId="0" fontId="40" fillId="0" borderId="78" xfId="0" applyFont="1" applyBorder="1" applyAlignment="1">
      <alignment horizontal="center"/>
    </xf>
    <xf numFmtId="0" fontId="29" fillId="0" borderId="79" xfId="0" applyFont="1" applyBorder="1" applyAlignment="1">
      <alignment vertical="center" wrapText="1"/>
    </xf>
    <xf numFmtId="41" fontId="40" fillId="0" borderId="79" xfId="0" applyNumberFormat="1" applyFont="1" applyBorder="1" applyAlignment="1">
      <alignment horizontal="center"/>
    </xf>
    <xf numFmtId="0" fontId="40" fillId="0" borderId="79" xfId="0" applyFont="1" applyBorder="1" applyAlignment="1">
      <alignment horizontal="center"/>
    </xf>
    <xf numFmtId="0" fontId="40" fillId="0" borderId="80" xfId="0" applyFont="1" applyBorder="1" applyAlignment="1">
      <alignment horizontal="center"/>
    </xf>
    <xf numFmtId="0" fontId="3" fillId="0" borderId="77" xfId="0" applyFont="1" applyBorder="1"/>
    <xf numFmtId="43" fontId="24" fillId="0" borderId="63" xfId="0" applyNumberFormat="1" applyFont="1" applyBorder="1"/>
    <xf numFmtId="165" fontId="41" fillId="0" borderId="74" xfId="0" applyNumberFormat="1" applyFont="1" applyBorder="1" applyAlignment="1">
      <alignment horizontal="center" vertical="center"/>
    </xf>
    <xf numFmtId="0" fontId="24" fillId="0" borderId="14" xfId="0" applyFont="1" applyBorder="1"/>
    <xf numFmtId="0" fontId="3" fillId="0" borderId="15" xfId="0" applyFont="1" applyBorder="1"/>
    <xf numFmtId="0" fontId="3" fillId="0" borderId="16" xfId="0" applyFont="1" applyBorder="1"/>
    <xf numFmtId="0" fontId="24" fillId="0" borderId="11" xfId="0" applyFont="1" applyBorder="1"/>
    <xf numFmtId="0" fontId="3" fillId="0" borderId="12" xfId="0" applyFont="1" applyBorder="1"/>
    <xf numFmtId="0" fontId="3" fillId="0" borderId="11" xfId="0" applyFont="1" applyBorder="1"/>
    <xf numFmtId="0" fontId="3" fillId="0" borderId="18" xfId="0" applyFont="1" applyBorder="1"/>
    <xf numFmtId="0" fontId="3" fillId="0" borderId="5" xfId="0" applyFont="1" applyBorder="1"/>
    <xf numFmtId="0" fontId="3" fillId="0" borderId="19" xfId="0" applyFont="1" applyBorder="1"/>
    <xf numFmtId="0" fontId="3" fillId="0" borderId="13" xfId="0" quotePrefix="1" applyFont="1" applyBorder="1" applyAlignment="1">
      <alignment vertical="center"/>
    </xf>
    <xf numFmtId="0" fontId="24"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23" xfId="0" applyFont="1" applyBorder="1" applyAlignment="1">
      <alignment vertical="center"/>
    </xf>
    <xf numFmtId="0" fontId="3" fillId="0" borderId="8" xfId="0" applyFont="1" applyBorder="1" applyAlignment="1">
      <alignment vertical="center"/>
    </xf>
    <xf numFmtId="0" fontId="3" fillId="0" borderId="24" xfId="0" applyFont="1" applyBorder="1" applyAlignment="1">
      <alignment vertical="center"/>
    </xf>
    <xf numFmtId="0" fontId="14" fillId="0" borderId="14" xfId="0" quotePrefix="1" applyFont="1" applyBorder="1" applyAlignment="1">
      <alignment vertical="center"/>
    </xf>
    <xf numFmtId="0" fontId="14" fillId="0" borderId="14" xfId="0" applyFont="1" applyBorder="1" applyAlignment="1">
      <alignment vertical="center"/>
    </xf>
    <xf numFmtId="0" fontId="14" fillId="0" borderId="15" xfId="0" applyFont="1" applyBorder="1" applyAlignment="1">
      <alignment vertical="center"/>
    </xf>
    <xf numFmtId="0" fontId="14" fillId="0" borderId="16" xfId="0" applyFont="1" applyBorder="1" applyAlignment="1">
      <alignment vertical="center"/>
    </xf>
    <xf numFmtId="0" fontId="24" fillId="0" borderId="14" xfId="0" quotePrefix="1" applyFont="1" applyBorder="1" applyAlignment="1">
      <alignment vertical="center"/>
    </xf>
    <xf numFmtId="0" fontId="24" fillId="0" borderId="15" xfId="0" applyFont="1" applyBorder="1" applyAlignment="1">
      <alignment vertical="center"/>
    </xf>
    <xf numFmtId="0" fontId="3" fillId="0" borderId="13" xfId="0" applyFont="1" applyBorder="1" applyAlignment="1">
      <alignment horizontal="left" vertical="center"/>
    </xf>
    <xf numFmtId="0" fontId="3" fillId="0" borderId="6" xfId="0" applyFont="1" applyBorder="1" applyAlignment="1">
      <alignment horizontal="left" vertical="center"/>
    </xf>
    <xf numFmtId="39" fontId="3" fillId="0" borderId="6" xfId="0" applyNumberFormat="1" applyFont="1" applyBorder="1" applyAlignment="1">
      <alignment horizontal="center" vertical="center"/>
    </xf>
    <xf numFmtId="0" fontId="3" fillId="0" borderId="6" xfId="0" applyFont="1" applyBorder="1" applyAlignment="1">
      <alignment horizontal="center" vertical="center"/>
    </xf>
    <xf numFmtId="0" fontId="24" fillId="0" borderId="0" xfId="0" applyFont="1" applyAlignment="1">
      <alignment vertical="center"/>
    </xf>
    <xf numFmtId="4" fontId="3" fillId="0" borderId="6" xfId="0" applyNumberFormat="1" applyFont="1" applyBorder="1" applyAlignment="1">
      <alignment horizontal="center" vertical="center"/>
    </xf>
    <xf numFmtId="0" fontId="3" fillId="0" borderId="0" xfId="0" applyFont="1" applyAlignment="1">
      <alignment horizontal="right"/>
    </xf>
    <xf numFmtId="0" fontId="3" fillId="0" borderId="24" xfId="0" applyFont="1" applyBorder="1"/>
    <xf numFmtId="4" fontId="3" fillId="0" borderId="9" xfId="0" applyNumberFormat="1" applyFont="1" applyBorder="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vertical="center"/>
    </xf>
    <xf numFmtId="0" fontId="3" fillId="0" borderId="5" xfId="0" applyFont="1" applyBorder="1" applyAlignment="1">
      <alignment vertical="center"/>
    </xf>
    <xf numFmtId="0" fontId="3" fillId="0" borderId="19" xfId="0" applyFont="1" applyBorder="1" applyAlignment="1">
      <alignment vertical="center"/>
    </xf>
    <xf numFmtId="0" fontId="24" fillId="0" borderId="11" xfId="0" quotePrefix="1" applyFont="1" applyBorder="1"/>
    <xf numFmtId="0" fontId="24" fillId="0" borderId="14" xfId="0" quotePrefix="1" applyFont="1" applyBorder="1"/>
    <xf numFmtId="0" fontId="24" fillId="0" borderId="15" xfId="0" applyFont="1" applyBorder="1"/>
    <xf numFmtId="0" fontId="24" fillId="0" borderId="0" xfId="0" applyFont="1"/>
    <xf numFmtId="0" fontId="3" fillId="0" borderId="23" xfId="0" applyFont="1" applyBorder="1"/>
    <xf numFmtId="0" fontId="17" fillId="0" borderId="5" xfId="0" applyFont="1" applyBorder="1" applyAlignment="1">
      <alignment wrapText="1"/>
    </xf>
    <xf numFmtId="0" fontId="17" fillId="8" borderId="22" xfId="0" applyFont="1" applyFill="1" applyBorder="1" applyAlignment="1">
      <alignment horizontal="center"/>
    </xf>
    <xf numFmtId="0" fontId="17" fillId="0" borderId="23" xfId="0" applyFont="1" applyBorder="1" applyAlignment="1">
      <alignment horizontal="center"/>
    </xf>
    <xf numFmtId="0" fontId="17" fillId="0" borderId="6" xfId="0" applyFont="1" applyBorder="1" applyAlignment="1">
      <alignment horizontal="left"/>
    </xf>
    <xf numFmtId="0" fontId="17" fillId="0" borderId="6" xfId="0" applyFont="1" applyBorder="1" applyAlignment="1">
      <alignment wrapText="1"/>
    </xf>
    <xf numFmtId="0" fontId="17" fillId="0" borderId="24" xfId="0" applyFont="1" applyBorder="1" applyAlignment="1">
      <alignment horizontal="center"/>
    </xf>
    <xf numFmtId="0" fontId="17" fillId="0" borderId="13" xfId="0" applyFont="1" applyBorder="1"/>
    <xf numFmtId="0" fontId="17" fillId="8" borderId="4" xfId="0" applyFont="1" applyFill="1" applyBorder="1" applyAlignment="1">
      <alignment horizontal="center"/>
    </xf>
    <xf numFmtId="0" fontId="17" fillId="8" borderId="20" xfId="0" applyFont="1" applyFill="1" applyBorder="1" applyAlignment="1">
      <alignment vertical="center"/>
    </xf>
    <xf numFmtId="0" fontId="17" fillId="8" borderId="4" xfId="0" applyFont="1" applyFill="1" applyBorder="1"/>
    <xf numFmtId="0" fontId="17" fillId="8" borderId="6" xfId="0" applyFont="1" applyFill="1" applyBorder="1"/>
    <xf numFmtId="0" fontId="42" fillId="0" borderId="0" xfId="0" applyFont="1"/>
    <xf numFmtId="0" fontId="17" fillId="0" borderId="24" xfId="0" applyFont="1" applyBorder="1" applyAlignment="1">
      <alignment wrapText="1"/>
    </xf>
    <xf numFmtId="0" fontId="17" fillId="0" borderId="6" xfId="0" applyFont="1" applyBorder="1" applyAlignment="1">
      <alignment horizontal="left" wrapText="1"/>
    </xf>
    <xf numFmtId="0" fontId="17" fillId="8" borderId="6" xfId="0" applyFont="1" applyFill="1" applyBorder="1" applyAlignment="1">
      <alignment vertical="center"/>
    </xf>
    <xf numFmtId="0" fontId="17" fillId="8" borderId="22" xfId="0" applyFont="1" applyFill="1" applyBorder="1"/>
    <xf numFmtId="0" fontId="17" fillId="0" borderId="23" xfId="0" applyFont="1" applyBorder="1"/>
    <xf numFmtId="0" fontId="17" fillId="0" borderId="24" xfId="0" applyFont="1" applyBorder="1"/>
    <xf numFmtId="0" fontId="17" fillId="8" borderId="35" xfId="0" applyFont="1" applyFill="1" applyBorder="1" applyAlignment="1">
      <alignment horizontal="center"/>
    </xf>
    <xf numFmtId="0" fontId="17" fillId="8" borderId="4" xfId="0" applyFont="1" applyFill="1" applyBorder="1" applyAlignment="1">
      <alignment vertical="center"/>
    </xf>
    <xf numFmtId="0" fontId="42" fillId="0" borderId="0" xfId="0" applyFont="1" applyAlignment="1">
      <alignment vertical="center"/>
    </xf>
    <xf numFmtId="0" fontId="43" fillId="0" borderId="0" xfId="0" applyFont="1" applyAlignment="1">
      <alignment horizontal="center" vertical="center"/>
    </xf>
    <xf numFmtId="0" fontId="44" fillId="0" borderId="0" xfId="0" applyFont="1"/>
    <xf numFmtId="0" fontId="45" fillId="0" borderId="0" xfId="0" applyFont="1" applyAlignment="1">
      <alignment horizontal="center"/>
    </xf>
    <xf numFmtId="0" fontId="46" fillId="0" borderId="0" xfId="0" applyFont="1"/>
    <xf numFmtId="0" fontId="17" fillId="9" borderId="22" xfId="0" applyFont="1" applyFill="1" applyBorder="1" applyAlignment="1">
      <alignment horizontal="center"/>
    </xf>
    <xf numFmtId="0" fontId="17" fillId="9" borderId="35" xfId="0" applyFont="1" applyFill="1" applyBorder="1"/>
    <xf numFmtId="0" fontId="17" fillId="9" borderId="98" xfId="0" applyFont="1" applyFill="1" applyBorder="1"/>
    <xf numFmtId="0" fontId="17" fillId="9" borderId="44" xfId="0" applyFont="1" applyFill="1" applyBorder="1"/>
    <xf numFmtId="0" fontId="17" fillId="9" borderId="4" xfId="0" applyFont="1" applyFill="1" applyBorder="1" applyAlignment="1">
      <alignment horizontal="center"/>
    </xf>
    <xf numFmtId="0" fontId="17" fillId="9" borderId="7" xfId="0" applyFont="1" applyFill="1" applyBorder="1"/>
    <xf numFmtId="0" fontId="42" fillId="9" borderId="4" xfId="0" applyFont="1" applyFill="1" applyBorder="1"/>
    <xf numFmtId="0" fontId="42" fillId="9" borderId="46" xfId="0" applyFont="1" applyFill="1" applyBorder="1"/>
    <xf numFmtId="0" fontId="42" fillId="0" borderId="8" xfId="0" applyFont="1" applyBorder="1" applyAlignment="1">
      <alignment horizontal="center"/>
    </xf>
    <xf numFmtId="0" fontId="17" fillId="9" borderId="7" xfId="0" applyFont="1" applyFill="1" applyBorder="1" applyAlignment="1">
      <alignment horizontal="center"/>
    </xf>
    <xf numFmtId="0" fontId="17" fillId="9" borderId="4" xfId="0" applyFont="1" applyFill="1" applyBorder="1"/>
    <xf numFmtId="0" fontId="17" fillId="9" borderId="46" xfId="0" applyFont="1" applyFill="1" applyBorder="1"/>
    <xf numFmtId="0" fontId="42" fillId="0" borderId="6" xfId="0" applyFont="1" applyBorder="1"/>
    <xf numFmtId="0" fontId="17" fillId="9" borderId="6" xfId="0" applyFont="1" applyFill="1" applyBorder="1" applyAlignment="1">
      <alignment horizontal="center"/>
    </xf>
    <xf numFmtId="0" fontId="17" fillId="9" borderId="21" xfId="0" applyFont="1" applyFill="1" applyBorder="1" applyAlignment="1">
      <alignment horizontal="left"/>
    </xf>
    <xf numFmtId="0" fontId="17" fillId="9" borderId="4" xfId="0" applyFont="1" applyFill="1" applyBorder="1" applyAlignment="1">
      <alignment horizontal="left"/>
    </xf>
    <xf numFmtId="0" fontId="17" fillId="9" borderId="46" xfId="0" applyFont="1" applyFill="1" applyBorder="1" applyAlignment="1">
      <alignment horizontal="left"/>
    </xf>
    <xf numFmtId="0" fontId="42" fillId="0" borderId="18" xfId="0" applyFont="1" applyBorder="1"/>
    <xf numFmtId="0" fontId="47" fillId="0" borderId="0" xfId="0" applyFont="1" applyAlignment="1">
      <alignment vertical="center"/>
    </xf>
    <xf numFmtId="0" fontId="0" fillId="0" borderId="4" xfId="2" applyFont="1"/>
    <xf numFmtId="0" fontId="52" fillId="0" borderId="99" xfId="1" applyFont="1" applyBorder="1" applyAlignment="1">
      <alignment horizontal="center"/>
    </xf>
    <xf numFmtId="0" fontId="52" fillId="0" borderId="99" xfId="1" applyFont="1" applyBorder="1" applyAlignment="1">
      <alignment horizontal="left"/>
    </xf>
    <xf numFmtId="0" fontId="53" fillId="0" borderId="100" xfId="1" applyFont="1" applyBorder="1" applyAlignment="1">
      <alignment vertical="center"/>
    </xf>
    <xf numFmtId="49" fontId="54" fillId="0" borderId="101" xfId="1" quotePrefix="1" applyNumberFormat="1" applyFont="1" applyBorder="1" applyAlignment="1">
      <alignment vertical="center"/>
    </xf>
    <xf numFmtId="49" fontId="52" fillId="11" borderId="99" xfId="1" applyNumberFormat="1" applyFont="1" applyFill="1" applyBorder="1" applyAlignment="1">
      <alignment vertical="center"/>
    </xf>
    <xf numFmtId="0" fontId="52" fillId="0" borderId="99" xfId="1" applyFont="1" applyBorder="1"/>
    <xf numFmtId="0" fontId="52" fillId="0" borderId="99" xfId="1" applyFont="1" applyBorder="1" applyAlignment="1">
      <alignment wrapText="1"/>
    </xf>
    <xf numFmtId="0" fontId="54" fillId="0" borderId="102" xfId="1" applyFont="1" applyBorder="1" applyAlignment="1">
      <alignment vertical="center"/>
    </xf>
    <xf numFmtId="0" fontId="17" fillId="4" borderId="7" xfId="0" applyFont="1" applyFill="1" applyBorder="1" applyAlignment="1">
      <alignment vertical="center" wrapText="1"/>
    </xf>
    <xf numFmtId="0" fontId="17" fillId="4" borderId="7" xfId="0" applyFont="1" applyFill="1" applyBorder="1" applyAlignment="1">
      <alignment vertical="center"/>
    </xf>
    <xf numFmtId="0" fontId="17" fillId="4" borderId="35" xfId="0" applyFont="1" applyFill="1" applyBorder="1" applyAlignment="1">
      <alignment vertical="center" wrapText="1"/>
    </xf>
    <xf numFmtId="0" fontId="55" fillId="0" borderId="10" xfId="0" applyFont="1" applyBorder="1" applyAlignment="1">
      <alignment vertical="center" wrapText="1"/>
    </xf>
    <xf numFmtId="0" fontId="2" fillId="0" borderId="4" xfId="4"/>
    <xf numFmtId="0" fontId="57" fillId="0" borderId="4" xfId="4" applyFont="1" applyAlignment="1">
      <alignment horizontal="center"/>
    </xf>
    <xf numFmtId="0" fontId="57" fillId="0" borderId="4" xfId="4" applyFont="1"/>
    <xf numFmtId="0" fontId="57" fillId="0" borderId="29" xfId="4" applyFont="1" applyBorder="1"/>
    <xf numFmtId="0" fontId="58" fillId="0" borderId="29" xfId="4" applyFont="1" applyBorder="1"/>
    <xf numFmtId="0" fontId="57" fillId="12" borderId="6" xfId="4" applyFont="1" applyFill="1" applyBorder="1" applyAlignment="1">
      <alignment horizontal="center" vertical="center"/>
    </xf>
    <xf numFmtId="0" fontId="57" fillId="12" borderId="8" xfId="4" applyFont="1" applyFill="1" applyBorder="1" applyAlignment="1">
      <alignment horizontal="center" vertical="center"/>
    </xf>
    <xf numFmtId="0" fontId="57" fillId="12" borderId="8" xfId="4" applyFont="1" applyFill="1" applyBorder="1"/>
    <xf numFmtId="0" fontId="57" fillId="12" borderId="6" xfId="4" applyFont="1" applyFill="1" applyBorder="1" applyAlignment="1">
      <alignment horizontal="center" vertical="top"/>
    </xf>
    <xf numFmtId="0" fontId="57" fillId="0" borderId="6" xfId="4" applyFont="1" applyBorder="1" applyAlignment="1">
      <alignment horizontal="center" vertical="center"/>
    </xf>
    <xf numFmtId="0" fontId="57" fillId="0" borderId="6" xfId="4" applyFont="1" applyBorder="1"/>
    <xf numFmtId="0" fontId="57" fillId="0" borderId="8" xfId="4" applyFont="1" applyBorder="1" applyAlignment="1">
      <alignment horizontal="left"/>
    </xf>
    <xf numFmtId="0" fontId="57" fillId="0" borderId="6" xfId="4" applyFont="1" applyBorder="1" applyAlignment="1">
      <alignment horizontal="center" vertical="top"/>
    </xf>
    <xf numFmtId="0" fontId="57" fillId="0" borderId="6" xfId="4" applyFont="1" applyBorder="1" applyAlignment="1">
      <alignment horizontal="left" vertical="top"/>
    </xf>
    <xf numFmtId="0" fontId="57" fillId="0" borderId="22" xfId="4" applyFont="1" applyBorder="1" applyAlignment="1">
      <alignment horizontal="left"/>
    </xf>
    <xf numFmtId="0" fontId="57" fillId="0" borderId="8" xfId="4" applyFont="1" applyBorder="1" applyAlignment="1">
      <alignment horizontal="center" vertical="top"/>
    </xf>
    <xf numFmtId="0" fontId="59" fillId="0" borderId="4" xfId="4" applyFont="1" applyAlignment="1">
      <alignment horizontal="center" vertical="center"/>
    </xf>
    <xf numFmtId="0" fontId="57" fillId="0" borderId="4" xfId="4" applyFont="1" applyAlignment="1">
      <alignment horizontal="center" vertical="center"/>
    </xf>
    <xf numFmtId="0" fontId="57" fillId="0" borderId="6" xfId="4" applyFont="1" applyBorder="1" applyAlignment="1">
      <alignment horizontal="center" vertical="center" wrapText="1"/>
    </xf>
    <xf numFmtId="0" fontId="57" fillId="0" borderId="6" xfId="4" applyFont="1" applyBorder="1" applyAlignment="1">
      <alignment wrapText="1"/>
    </xf>
    <xf numFmtId="0" fontId="57" fillId="0" borderId="6" xfId="4" applyFont="1" applyBorder="1" applyAlignment="1">
      <alignment horizontal="center" vertical="top" wrapText="1"/>
    </xf>
    <xf numFmtId="0" fontId="57" fillId="0" borderId="6" xfId="4" applyFont="1" applyBorder="1" applyAlignment="1">
      <alignment horizontal="left" vertical="top" wrapText="1"/>
    </xf>
    <xf numFmtId="0" fontId="59" fillId="0" borderId="4" xfId="4" applyFont="1" applyAlignment="1">
      <alignment wrapText="1"/>
    </xf>
    <xf numFmtId="0" fontId="57" fillId="0" borderId="8" xfId="4" applyFont="1" applyBorder="1" applyAlignment="1">
      <alignment horizontal="center" vertical="center"/>
    </xf>
    <xf numFmtId="0" fontId="57" fillId="0" borderId="26" xfId="4" applyFont="1" applyBorder="1" applyAlignment="1">
      <alignment vertical="center"/>
    </xf>
    <xf numFmtId="0" fontId="58" fillId="0" borderId="23" xfId="4" applyFont="1" applyBorder="1" applyAlignment="1">
      <alignment horizontal="center"/>
    </xf>
    <xf numFmtId="0" fontId="58" fillId="0" borderId="23" xfId="4" applyFont="1" applyBorder="1"/>
    <xf numFmtId="0" fontId="17" fillId="0" borderId="45" xfId="0" applyFont="1" applyBorder="1" applyAlignment="1">
      <alignment vertical="top"/>
    </xf>
    <xf numFmtId="0" fontId="17" fillId="0" borderId="46" xfId="0" applyFont="1" applyBorder="1" applyAlignment="1">
      <alignment vertical="top"/>
    </xf>
    <xf numFmtId="0" fontId="17" fillId="0" borderId="45" xfId="0" applyFont="1" applyBorder="1" applyAlignment="1">
      <alignment vertical="top" wrapText="1"/>
    </xf>
    <xf numFmtId="0" fontId="17" fillId="0" borderId="46" xfId="0" applyFont="1" applyBorder="1" applyAlignment="1">
      <alignment vertical="top" wrapText="1"/>
    </xf>
    <xf numFmtId="0" fontId="17" fillId="0" borderId="26" xfId="0" applyFont="1" applyBorder="1" applyAlignment="1">
      <alignment vertical="center" wrapText="1"/>
    </xf>
    <xf numFmtId="0" fontId="17" fillId="0" borderId="103" xfId="0" applyFont="1" applyBorder="1" applyAlignment="1">
      <alignment vertical="center"/>
    </xf>
    <xf numFmtId="0" fontId="17" fillId="0" borderId="26" xfId="0" applyFont="1" applyBorder="1" applyAlignment="1">
      <alignment horizontal="left" vertical="center"/>
    </xf>
    <xf numFmtId="9" fontId="17" fillId="0" borderId="44" xfId="0" applyNumberFormat="1" applyFont="1" applyBorder="1" applyAlignment="1">
      <alignment horizontal="left" vertical="top"/>
    </xf>
    <xf numFmtId="0" fontId="1" fillId="0" borderId="4" xfId="5"/>
    <xf numFmtId="0" fontId="63" fillId="0" borderId="4" xfId="5" applyFont="1" applyAlignment="1">
      <alignment horizontal="center" vertical="center"/>
    </xf>
    <xf numFmtId="0" fontId="59" fillId="0" borderId="6" xfId="5" applyFont="1" applyBorder="1" applyAlignment="1">
      <alignment horizontal="center"/>
    </xf>
    <xf numFmtId="0" fontId="59" fillId="0" borderId="6" xfId="5" applyFont="1" applyBorder="1"/>
    <xf numFmtId="9" fontId="59" fillId="0" borderId="4" xfId="5" applyNumberFormat="1" applyFont="1"/>
    <xf numFmtId="0" fontId="21" fillId="0" borderId="6" xfId="5" applyFont="1" applyBorder="1" applyAlignment="1">
      <alignment horizontal="center"/>
    </xf>
    <xf numFmtId="0" fontId="59" fillId="0" borderId="4" xfId="5" applyFont="1" applyAlignment="1">
      <alignment horizontal="left" wrapText="1"/>
    </xf>
    <xf numFmtId="0" fontId="21" fillId="0" borderId="6" xfId="5" applyFont="1" applyBorder="1" applyAlignment="1">
      <alignment horizontal="center" vertical="center"/>
    </xf>
    <xf numFmtId="0" fontId="59" fillId="0" borderId="4" xfId="5" applyFont="1" applyAlignment="1">
      <alignment horizontal="center" vertical="center"/>
    </xf>
    <xf numFmtId="0" fontId="59" fillId="0" borderId="4" xfId="5" applyFont="1" applyAlignment="1">
      <alignment horizontal="center" vertical="center" wrapText="1"/>
    </xf>
    <xf numFmtId="0" fontId="59" fillId="0" borderId="4" xfId="5" applyFont="1" applyAlignment="1">
      <alignment horizontal="left" vertical="center" wrapText="1"/>
    </xf>
    <xf numFmtId="0" fontId="59" fillId="0" borderId="104" xfId="5" applyFont="1" applyBorder="1" applyAlignment="1">
      <alignment horizontal="center" vertical="center" wrapText="1"/>
    </xf>
    <xf numFmtId="0" fontId="59" fillId="0" borderId="105" xfId="5" applyFont="1" applyBorder="1" applyAlignment="1">
      <alignment horizontal="center" vertical="center" wrapText="1"/>
    </xf>
    <xf numFmtId="0" fontId="59" fillId="0" borderId="106" xfId="5" applyFont="1" applyBorder="1" applyAlignment="1">
      <alignment horizontal="center" vertical="center" wrapText="1"/>
    </xf>
    <xf numFmtId="0" fontId="59" fillId="0" borderId="8" xfId="5" applyFont="1" applyBorder="1" applyAlignment="1">
      <alignment horizontal="center" vertical="center" wrapText="1"/>
    </xf>
    <xf numFmtId="0" fontId="59" fillId="0" borderId="6" xfId="5" applyFont="1" applyBorder="1" applyAlignment="1">
      <alignment horizontal="center" vertical="center" wrapText="1"/>
    </xf>
    <xf numFmtId="0" fontId="59" fillId="0" borderId="107" xfId="5" applyFont="1" applyBorder="1" applyAlignment="1">
      <alignment horizontal="center" vertical="center" wrapText="1"/>
    </xf>
    <xf numFmtId="0" fontId="59" fillId="0" borderId="36" xfId="5" applyFont="1" applyBorder="1" applyAlignment="1">
      <alignment horizontal="center" vertical="center" wrapText="1"/>
    </xf>
    <xf numFmtId="0" fontId="59" fillId="0" borderId="38" xfId="5" applyFont="1" applyBorder="1" applyAlignment="1">
      <alignment horizontal="center" vertical="center" wrapText="1"/>
    </xf>
    <xf numFmtId="0" fontId="59" fillId="0" borderId="108" xfId="5" applyFont="1" applyBorder="1" applyAlignment="1">
      <alignment horizontal="center" vertical="center" wrapText="1"/>
    </xf>
    <xf numFmtId="0" fontId="0" fillId="0" borderId="0" xfId="0" applyFont="1" applyAlignment="1"/>
    <xf numFmtId="0" fontId="19" fillId="0" borderId="31" xfId="0" applyFont="1" applyBorder="1" applyAlignment="1">
      <alignment horizontal="left" vertical="center"/>
    </xf>
    <xf numFmtId="0" fontId="4" fillId="0" borderId="31" xfId="0" applyFont="1" applyBorder="1"/>
    <xf numFmtId="0" fontId="4" fillId="0" borderId="26" xfId="0" applyFont="1" applyBorder="1"/>
    <xf numFmtId="0" fontId="51" fillId="10" borderId="99" xfId="1" applyFont="1" applyFill="1" applyBorder="1" applyAlignment="1">
      <alignment horizontal="left"/>
    </xf>
    <xf numFmtId="0" fontId="52" fillId="0" borderId="99" xfId="1" applyFont="1" applyBorder="1" applyAlignment="1">
      <alignment horizontal="center" vertical="top"/>
    </xf>
    <xf numFmtId="0" fontId="52" fillId="0" borderId="99" xfId="1" applyFont="1" applyBorder="1" applyAlignment="1">
      <alignment vertical="top"/>
    </xf>
    <xf numFmtId="0" fontId="11" fillId="0" borderId="0" xfId="0" applyFont="1" applyAlignment="1">
      <alignment horizontal="center"/>
    </xf>
    <xf numFmtId="0" fontId="0" fillId="0" borderId="0" xfId="0" applyFont="1" applyAlignment="1"/>
    <xf numFmtId="0" fontId="3" fillId="2" borderId="1" xfId="0" applyFont="1" applyFill="1" applyBorder="1" applyAlignment="1">
      <alignment horizontal="center"/>
    </xf>
    <xf numFmtId="0" fontId="4" fillId="0" borderId="2" xfId="0" applyFont="1" applyBorder="1"/>
    <xf numFmtId="0" fontId="4" fillId="0" borderId="3" xfId="0" applyFont="1" applyBorder="1"/>
    <xf numFmtId="0" fontId="7" fillId="0" borderId="0" xfId="0" applyFont="1" applyAlignment="1">
      <alignment horizontal="center"/>
    </xf>
    <xf numFmtId="0" fontId="8" fillId="0" borderId="0" xfId="0" applyFont="1" applyAlignment="1">
      <alignment horizontal="center"/>
    </xf>
    <xf numFmtId="0" fontId="10" fillId="0" borderId="0" xfId="0" applyFont="1" applyAlignment="1">
      <alignment horizontal="center"/>
    </xf>
    <xf numFmtId="0" fontId="5" fillId="0" borderId="13" xfId="0" applyFont="1" applyBorder="1" applyAlignment="1">
      <alignment horizontal="left" vertical="top" wrapText="1"/>
    </xf>
    <xf numFmtId="0" fontId="4" fillId="0" borderId="23" xfId="0" applyFont="1" applyBorder="1"/>
    <xf numFmtId="0" fontId="4" fillId="0" borderId="24" xfId="0" applyFont="1" applyBorder="1"/>
    <xf numFmtId="0" fontId="13" fillId="0" borderId="0" xfId="0" applyFont="1" applyAlignment="1">
      <alignment horizontal="center" vertical="center"/>
    </xf>
    <xf numFmtId="0" fontId="5" fillId="3" borderId="8" xfId="0" quotePrefix="1" applyFont="1" applyFill="1" applyBorder="1" applyAlignment="1">
      <alignment horizontal="center" vertical="center" wrapText="1"/>
    </xf>
    <xf numFmtId="0" fontId="4" fillId="0" borderId="9" xfId="0" applyFont="1" applyBorder="1"/>
    <xf numFmtId="0" fontId="4" fillId="0" borderId="10" xfId="0" applyFont="1" applyBorder="1"/>
    <xf numFmtId="0" fontId="61" fillId="0" borderId="8" xfId="0" applyFont="1" applyBorder="1" applyAlignment="1">
      <alignment horizontal="left" vertical="center" wrapText="1"/>
    </xf>
    <xf numFmtId="0" fontId="62" fillId="0" borderId="31" xfId="0" applyFont="1" applyBorder="1"/>
    <xf numFmtId="0" fontId="62" fillId="0" borderId="26" xfId="0" applyFont="1" applyBorder="1"/>
    <xf numFmtId="0" fontId="5" fillId="3" borderId="13" xfId="0" applyFont="1" applyFill="1" applyBorder="1" applyAlignment="1">
      <alignment horizontal="center" vertical="center" wrapText="1"/>
    </xf>
    <xf numFmtId="0" fontId="4" fillId="0" borderId="17" xfId="0" applyFont="1" applyBorder="1"/>
    <xf numFmtId="0" fontId="5" fillId="3" borderId="13" xfId="0" quotePrefix="1" applyFont="1" applyFill="1" applyBorder="1" applyAlignment="1">
      <alignment horizontal="center" vertical="center" wrapText="1"/>
    </xf>
    <xf numFmtId="0" fontId="5" fillId="3" borderId="14" xfId="0" applyFont="1" applyFill="1" applyBorder="1" applyAlignment="1">
      <alignment horizontal="center" vertical="center" wrapText="1"/>
    </xf>
    <xf numFmtId="0" fontId="4" fillId="0" borderId="15" xfId="0" applyFont="1" applyBorder="1"/>
    <xf numFmtId="0" fontId="4" fillId="0" borderId="16" xfId="0" applyFont="1" applyBorder="1"/>
    <xf numFmtId="0" fontId="4" fillId="0" borderId="18" xfId="0" applyFont="1" applyBorder="1"/>
    <xf numFmtId="0" fontId="4" fillId="0" borderId="5" xfId="0" applyFont="1" applyBorder="1"/>
    <xf numFmtId="0" fontId="4" fillId="0" borderId="19" xfId="0" applyFont="1" applyBorder="1"/>
    <xf numFmtId="0" fontId="17" fillId="4" borderId="8" xfId="0" applyFont="1" applyFill="1" applyBorder="1" applyAlignment="1">
      <alignment horizontal="center"/>
    </xf>
    <xf numFmtId="0" fontId="17" fillId="0" borderId="14" xfId="0" applyFont="1" applyBorder="1" applyAlignment="1">
      <alignment horizontal="center" vertical="top"/>
    </xf>
    <xf numFmtId="0" fontId="4" fillId="0" borderId="11" xfId="0" applyFont="1" applyBorder="1"/>
    <xf numFmtId="0" fontId="4" fillId="0" borderId="12" xfId="0" applyFont="1" applyBorder="1"/>
    <xf numFmtId="0" fontId="17" fillId="0" borderId="14" xfId="0" applyFont="1" applyBorder="1" applyAlignment="1">
      <alignment horizontal="left" vertical="top" wrapText="1"/>
    </xf>
    <xf numFmtId="0" fontId="17" fillId="0" borderId="11" xfId="0" applyFont="1" applyBorder="1" applyAlignment="1">
      <alignment horizontal="left" vertical="top" wrapText="1"/>
    </xf>
    <xf numFmtId="0" fontId="17" fillId="4" borderId="8" xfId="0" applyFont="1" applyFill="1" applyBorder="1" applyAlignment="1">
      <alignment horizontal="left"/>
    </xf>
    <xf numFmtId="0" fontId="4" fillId="0" borderId="25" xfId="0" applyFont="1" applyBorder="1"/>
    <xf numFmtId="0" fontId="17" fillId="4" borderId="8" xfId="0" applyFont="1" applyFill="1" applyBorder="1" applyAlignment="1">
      <alignment horizontal="center" vertical="top"/>
    </xf>
    <xf numFmtId="0" fontId="17" fillId="4" borderId="8" xfId="0" applyFont="1" applyFill="1" applyBorder="1" applyAlignment="1">
      <alignment horizontal="center" vertical="top" wrapText="1"/>
    </xf>
    <xf numFmtId="0" fontId="17" fillId="0" borderId="8" xfId="0" applyFont="1" applyBorder="1" applyAlignment="1">
      <alignment vertical="center"/>
    </xf>
    <xf numFmtId="0" fontId="4" fillId="0" borderId="9" xfId="0" applyFont="1" applyBorder="1" applyAlignment="1">
      <alignment vertical="center"/>
    </xf>
    <xf numFmtId="0" fontId="17" fillId="4" borderId="8" xfId="0" applyFont="1" applyFill="1" applyBorder="1" applyAlignment="1">
      <alignment horizontal="left" vertical="top"/>
    </xf>
    <xf numFmtId="0" fontId="17" fillId="0" borderId="8" xfId="0" applyFont="1" applyBorder="1" applyAlignment="1">
      <alignment vertical="top"/>
    </xf>
    <xf numFmtId="0" fontId="17" fillId="4" borderId="8" xfId="0" applyFont="1" applyFill="1" applyBorder="1" applyAlignment="1">
      <alignment horizontal="left" vertical="center" wrapText="1"/>
    </xf>
    <xf numFmtId="0" fontId="4" fillId="0" borderId="25" xfId="0" applyFont="1" applyBorder="1" applyAlignment="1">
      <alignment vertical="center"/>
    </xf>
    <xf numFmtId="0" fontId="4" fillId="0" borderId="10" xfId="0" applyFont="1" applyBorder="1" applyAlignment="1">
      <alignment vertical="center"/>
    </xf>
    <xf numFmtId="0" fontId="17" fillId="4" borderId="8" xfId="0" applyFont="1" applyFill="1" applyBorder="1" applyAlignment="1">
      <alignment horizontal="left" vertical="center"/>
    </xf>
    <xf numFmtId="0" fontId="16" fillId="0" borderId="0" xfId="0" applyFont="1" applyAlignment="1">
      <alignment horizontal="center"/>
    </xf>
    <xf numFmtId="0" fontId="17" fillId="0" borderId="0" xfId="0" applyFont="1" applyAlignment="1">
      <alignment horizontal="left" wrapText="1"/>
    </xf>
    <xf numFmtId="0" fontId="16" fillId="4" borderId="8" xfId="0" applyFont="1" applyFill="1" applyBorder="1" applyAlignment="1">
      <alignment horizontal="center"/>
    </xf>
    <xf numFmtId="0" fontId="17" fillId="0" borderId="0" xfId="0" applyFont="1" applyAlignment="1">
      <alignment horizontal="left" vertical="top" wrapText="1"/>
    </xf>
    <xf numFmtId="0" fontId="17" fillId="0" borderId="0" xfId="0" applyFont="1"/>
    <xf numFmtId="0" fontId="17" fillId="0" borderId="0" xfId="0" applyFont="1" applyAlignment="1">
      <alignment horizontal="center"/>
    </xf>
    <xf numFmtId="0" fontId="18" fillId="0" borderId="0" xfId="0" applyFont="1" applyAlignment="1">
      <alignment horizontal="center"/>
    </xf>
    <xf numFmtId="0" fontId="17" fillId="0" borderId="0" xfId="0" quotePrefix="1" applyFont="1" applyAlignment="1">
      <alignment horizontal="left" vertical="top" wrapText="1"/>
    </xf>
    <xf numFmtId="0" fontId="17" fillId="0" borderId="15" xfId="0" quotePrefix="1" applyFont="1" applyBorder="1" applyAlignment="1">
      <alignment horizontal="left" vertical="top" wrapText="1"/>
    </xf>
    <xf numFmtId="0" fontId="17" fillId="0" borderId="15" xfId="0" quotePrefix="1" applyFont="1" applyBorder="1" applyAlignment="1">
      <alignment horizontal="left" vertical="center" wrapText="1"/>
    </xf>
    <xf numFmtId="0" fontId="17" fillId="0" borderId="11" xfId="0" quotePrefix="1" applyFont="1" applyBorder="1" applyAlignment="1">
      <alignment horizontal="left" vertical="center" wrapText="1"/>
    </xf>
    <xf numFmtId="0" fontId="17" fillId="0" borderId="9" xfId="0" applyFont="1" applyBorder="1" applyAlignment="1">
      <alignment horizontal="left"/>
    </xf>
    <xf numFmtId="0" fontId="17" fillId="0" borderId="11" xfId="0" applyFont="1" applyBorder="1" applyAlignment="1">
      <alignment horizontal="left" vertical="center" wrapText="1"/>
    </xf>
    <xf numFmtId="0" fontId="17" fillId="0" borderId="9" xfId="0" quotePrefix="1" applyFont="1" applyBorder="1" applyAlignment="1">
      <alignment horizontal="left" vertical="center"/>
    </xf>
    <xf numFmtId="0" fontId="17" fillId="0" borderId="0" xfId="0" quotePrefix="1" applyFont="1" applyAlignment="1">
      <alignment horizontal="left" vertical="center" wrapText="1"/>
    </xf>
    <xf numFmtId="0" fontId="17" fillId="0" borderId="14" xfId="0" applyFont="1" applyBorder="1" applyAlignment="1">
      <alignment vertical="top" wrapText="1"/>
    </xf>
    <xf numFmtId="0" fontId="17" fillId="0" borderId="15" xfId="0" applyFont="1" applyBorder="1" applyAlignment="1">
      <alignment horizontal="left" vertical="top" wrapText="1"/>
    </xf>
    <xf numFmtId="0" fontId="4" fillId="0" borderId="98" xfId="0" applyFont="1" applyBorder="1"/>
    <xf numFmtId="0" fontId="4" fillId="0" borderId="4" xfId="0" applyFont="1" applyBorder="1"/>
    <xf numFmtId="0" fontId="17" fillId="0" borderId="103" xfId="0" applyFont="1" applyBorder="1" applyAlignment="1">
      <alignment horizontal="left" vertical="top" wrapText="1"/>
    </xf>
    <xf numFmtId="0" fontId="4" fillId="0" borderId="103" xfId="0" applyFont="1" applyBorder="1"/>
    <xf numFmtId="0" fontId="0" fillId="0" borderId="103" xfId="0" applyFont="1" applyBorder="1" applyAlignment="1"/>
    <xf numFmtId="0" fontId="19" fillId="0" borderId="18" xfId="0" applyFont="1" applyBorder="1" applyAlignment="1">
      <alignment horizontal="center"/>
    </xf>
    <xf numFmtId="0" fontId="19" fillId="3" borderId="8" xfId="0" applyFont="1" applyFill="1" applyBorder="1" applyAlignment="1">
      <alignment horizontal="left"/>
    </xf>
    <xf numFmtId="0" fontId="19" fillId="0" borderId="14" xfId="0" applyFont="1" applyBorder="1" applyAlignment="1">
      <alignment horizontal="left"/>
    </xf>
    <xf numFmtId="0" fontId="20" fillId="0" borderId="0" xfId="0" applyFont="1" applyAlignment="1">
      <alignment horizontal="center"/>
    </xf>
    <xf numFmtId="0" fontId="19" fillId="0" borderId="8" xfId="0" applyFont="1" applyBorder="1" applyAlignment="1">
      <alignment horizontal="left" vertical="center"/>
    </xf>
    <xf numFmtId="0" fontId="19" fillId="0" borderId="9" xfId="0" applyFont="1" applyBorder="1" applyAlignment="1">
      <alignment horizontal="left" vertical="center"/>
    </xf>
    <xf numFmtId="0" fontId="17" fillId="0" borderId="8" xfId="0" applyFont="1" applyBorder="1" applyAlignment="1">
      <alignment vertical="center" wrapText="1"/>
    </xf>
    <xf numFmtId="0" fontId="17" fillId="0" borderId="14" xfId="0" applyFont="1" applyBorder="1" applyAlignment="1">
      <alignment vertical="center" wrapText="1"/>
    </xf>
    <xf numFmtId="0" fontId="4" fillId="0" borderId="15" xfId="0" applyFont="1" applyBorder="1" applyAlignment="1">
      <alignment vertical="center"/>
    </xf>
    <xf numFmtId="0" fontId="17" fillId="0" borderId="8" xfId="0" applyFont="1" applyBorder="1" applyAlignment="1">
      <alignment horizontal="left" vertical="center"/>
    </xf>
    <xf numFmtId="0" fontId="17" fillId="4" borderId="32" xfId="0" applyFont="1" applyFill="1" applyBorder="1" applyAlignment="1">
      <alignment horizontal="left" vertical="center" wrapText="1"/>
    </xf>
    <xf numFmtId="0" fontId="4" fillId="0" borderId="33" xfId="0" applyFont="1" applyBorder="1" applyAlignment="1">
      <alignment vertical="center"/>
    </xf>
    <xf numFmtId="0" fontId="4" fillId="0" borderId="34" xfId="0" applyFont="1" applyBorder="1" applyAlignment="1">
      <alignment vertical="center"/>
    </xf>
    <xf numFmtId="0" fontId="4" fillId="0" borderId="16" xfId="0" applyFont="1" applyBorder="1" applyAlignment="1">
      <alignment vertical="center"/>
    </xf>
    <xf numFmtId="0" fontId="17" fillId="0" borderId="13" xfId="0" applyFont="1" applyBorder="1" applyAlignment="1">
      <alignment horizontal="left" vertical="top" wrapText="1"/>
    </xf>
    <xf numFmtId="0" fontId="17" fillId="0" borderId="13" xfId="0" applyFont="1" applyBorder="1" applyAlignment="1">
      <alignment horizontal="center" vertical="center"/>
    </xf>
    <xf numFmtId="0" fontId="17" fillId="4" borderId="36" xfId="0" applyFont="1" applyFill="1" applyBorder="1" applyAlignment="1">
      <alignment horizontal="center"/>
    </xf>
    <xf numFmtId="0" fontId="4" fillId="0" borderId="37" xfId="0" applyFont="1" applyBorder="1"/>
    <xf numFmtId="0" fontId="17" fillId="0" borderId="11" xfId="0" applyFont="1" applyBorder="1" applyAlignment="1">
      <alignment horizontal="center" vertical="top"/>
    </xf>
    <xf numFmtId="0" fontId="17" fillId="0" borderId="103" xfId="0" applyFont="1" applyBorder="1" applyAlignment="1">
      <alignment horizontal="center" vertical="top"/>
    </xf>
    <xf numFmtId="0" fontId="17" fillId="0" borderId="42" xfId="0" applyFont="1" applyBorder="1" applyAlignment="1">
      <alignment horizontal="left" vertical="top" wrapText="1"/>
    </xf>
    <xf numFmtId="0" fontId="4" fillId="0" borderId="43" xfId="0" applyFont="1" applyBorder="1"/>
    <xf numFmtId="0" fontId="17" fillId="0" borderId="11" xfId="0" applyFont="1" applyBorder="1" applyAlignment="1">
      <alignment vertical="top" wrapText="1"/>
    </xf>
    <xf numFmtId="0" fontId="17" fillId="0" borderId="11" xfId="0" applyFont="1" applyBorder="1" applyAlignment="1">
      <alignment horizontal="center" vertical="center"/>
    </xf>
    <xf numFmtId="0" fontId="17" fillId="0" borderId="13" xfId="0" applyFont="1" applyBorder="1" applyAlignment="1">
      <alignment horizontal="left" vertical="center" wrapText="1"/>
    </xf>
    <xf numFmtId="0" fontId="57" fillId="0" borderId="4" xfId="4" applyFont="1" applyAlignment="1">
      <alignment horizontal="center"/>
    </xf>
    <xf numFmtId="0" fontId="2" fillId="0" borderId="4" xfId="4"/>
    <xf numFmtId="0" fontId="57" fillId="12" borderId="8" xfId="4" applyFont="1" applyFill="1" applyBorder="1" applyAlignment="1">
      <alignment horizontal="center" vertical="top"/>
    </xf>
    <xf numFmtId="0" fontId="58" fillId="0" borderId="26" xfId="4" applyFont="1" applyBorder="1"/>
    <xf numFmtId="0" fontId="59" fillId="12" borderId="8" xfId="4" applyFont="1" applyFill="1" applyBorder="1" applyAlignment="1">
      <alignment horizontal="left"/>
    </xf>
    <xf numFmtId="0" fontId="58" fillId="0" borderId="31" xfId="4" applyFont="1" applyBorder="1"/>
    <xf numFmtId="0" fontId="59" fillId="0" borderId="22" xfId="4" applyFont="1" applyBorder="1" applyAlignment="1">
      <alignment horizontal="center" vertical="top"/>
    </xf>
    <xf numFmtId="0" fontId="58" fillId="0" borderId="23" xfId="4" applyFont="1" applyBorder="1"/>
    <xf numFmtId="0" fontId="58" fillId="0" borderId="38" xfId="4" applyFont="1" applyBorder="1"/>
    <xf numFmtId="0" fontId="57" fillId="0" borderId="35" xfId="4" applyFont="1" applyBorder="1" applyAlignment="1">
      <alignment horizontal="left" vertical="top"/>
    </xf>
    <xf numFmtId="0" fontId="58" fillId="0" borderId="44" xfId="4" applyFont="1" applyBorder="1"/>
    <xf numFmtId="0" fontId="58" fillId="0" borderId="45" xfId="4" applyFont="1" applyBorder="1"/>
    <xf numFmtId="0" fontId="58" fillId="0" borderId="46" xfId="4" applyFont="1" applyBorder="1"/>
    <xf numFmtId="0" fontId="58" fillId="0" borderId="36" xfId="4" applyFont="1" applyBorder="1"/>
    <xf numFmtId="0" fontId="58" fillId="0" borderId="47" xfId="4" applyFont="1" applyBorder="1"/>
    <xf numFmtId="0" fontId="57" fillId="0" borderId="8" xfId="4" applyFont="1" applyBorder="1" applyAlignment="1">
      <alignment horizontal="left"/>
    </xf>
    <xf numFmtId="0" fontId="57" fillId="0" borderId="31" xfId="4" applyFont="1" applyBorder="1" applyAlignment="1">
      <alignment horizontal="left" vertical="center" wrapText="1"/>
    </xf>
    <xf numFmtId="0" fontId="58" fillId="0" borderId="26" xfId="4" applyFont="1" applyBorder="1" applyAlignment="1">
      <alignment horizontal="left" vertical="center" wrapText="1"/>
    </xf>
    <xf numFmtId="0" fontId="57" fillId="0" borderId="31" xfId="4" applyFont="1" applyBorder="1" applyAlignment="1">
      <alignment horizontal="left" wrapText="1"/>
    </xf>
    <xf numFmtId="0" fontId="58" fillId="0" borderId="26" xfId="4" applyFont="1" applyBorder="1" applyAlignment="1">
      <alignment horizontal="left" wrapText="1"/>
    </xf>
    <xf numFmtId="0" fontId="57" fillId="0" borderId="31" xfId="4" applyFont="1" applyBorder="1" applyAlignment="1">
      <alignment horizontal="left" vertical="top" wrapText="1"/>
    </xf>
    <xf numFmtId="0" fontId="58" fillId="0" borderId="26" xfId="4" applyFont="1" applyBorder="1" applyAlignment="1">
      <alignment horizontal="left" vertical="top" wrapText="1"/>
    </xf>
    <xf numFmtId="0" fontId="57" fillId="0" borderId="8" xfId="4" applyFont="1" applyBorder="1" applyAlignment="1">
      <alignment horizontal="left" vertical="center" wrapText="1"/>
    </xf>
    <xf numFmtId="0" fontId="57" fillId="12" borderId="8" xfId="4" applyFont="1" applyFill="1" applyBorder="1" applyAlignment="1">
      <alignment horizontal="center"/>
    </xf>
    <xf numFmtId="0" fontId="57" fillId="12" borderId="8" xfId="4" applyFont="1" applyFill="1" applyBorder="1" applyAlignment="1">
      <alignment horizontal="left"/>
    </xf>
    <xf numFmtId="0" fontId="57" fillId="0" borderId="22" xfId="4" applyFont="1" applyBorder="1" applyAlignment="1">
      <alignment horizontal="center" vertical="top"/>
    </xf>
    <xf numFmtId="0" fontId="57" fillId="0" borderId="35" xfId="4" applyFont="1" applyBorder="1" applyAlignment="1">
      <alignment horizontal="left" vertical="top" wrapText="1"/>
    </xf>
    <xf numFmtId="0" fontId="58" fillId="0" borderId="44" xfId="4" applyFont="1" applyBorder="1" applyAlignment="1">
      <alignment wrapText="1"/>
    </xf>
    <xf numFmtId="0" fontId="58" fillId="0" borderId="45" xfId="4" applyFont="1" applyBorder="1" applyAlignment="1">
      <alignment wrapText="1"/>
    </xf>
    <xf numFmtId="0" fontId="58" fillId="0" borderId="46" xfId="4" applyFont="1" applyBorder="1" applyAlignment="1">
      <alignment wrapText="1"/>
    </xf>
    <xf numFmtId="0" fontId="58" fillId="0" borderId="36" xfId="4" applyFont="1" applyBorder="1" applyAlignment="1">
      <alignment wrapText="1"/>
    </xf>
    <xf numFmtId="0" fontId="58" fillId="0" borderId="47" xfId="4" applyFont="1" applyBorder="1" applyAlignment="1">
      <alignment wrapText="1"/>
    </xf>
    <xf numFmtId="0" fontId="57" fillId="0" borderId="8" xfId="4" applyFont="1" applyBorder="1" applyAlignment="1">
      <alignment horizontal="left" vertical="top"/>
    </xf>
    <xf numFmtId="0" fontId="58" fillId="0" borderId="31" xfId="4" applyFont="1" applyBorder="1" applyAlignment="1">
      <alignment wrapText="1"/>
    </xf>
    <xf numFmtId="0" fontId="58" fillId="0" borderId="26" xfId="4" applyFont="1" applyBorder="1" applyAlignment="1">
      <alignment wrapText="1"/>
    </xf>
    <xf numFmtId="0" fontId="58" fillId="0" borderId="35" xfId="4" applyFont="1" applyBorder="1" applyAlignment="1">
      <alignment horizontal="left" vertical="top" wrapText="1"/>
    </xf>
    <xf numFmtId="0" fontId="58" fillId="0" borderId="44" xfId="4" applyFont="1" applyBorder="1" applyAlignment="1">
      <alignment horizontal="left" vertical="top" wrapText="1"/>
    </xf>
    <xf numFmtId="0" fontId="58" fillId="0" borderId="45" xfId="4" applyFont="1" applyBorder="1" applyAlignment="1">
      <alignment horizontal="left" vertical="top" wrapText="1"/>
    </xf>
    <xf numFmtId="0" fontId="58" fillId="0" borderId="46" xfId="4" applyFont="1" applyBorder="1" applyAlignment="1">
      <alignment horizontal="left" vertical="top" wrapText="1"/>
    </xf>
    <xf numFmtId="0" fontId="58" fillId="0" borderId="36" xfId="4" applyFont="1" applyBorder="1" applyAlignment="1">
      <alignment horizontal="left" vertical="top" wrapText="1"/>
    </xf>
    <xf numFmtId="0" fontId="58" fillId="0" borderId="47" xfId="4" applyFont="1" applyBorder="1" applyAlignment="1">
      <alignment horizontal="left" vertical="top" wrapText="1"/>
    </xf>
    <xf numFmtId="0" fontId="59" fillId="0" borderId="8" xfId="5" applyFont="1" applyBorder="1" applyAlignment="1">
      <alignment horizontal="center"/>
    </xf>
    <xf numFmtId="0" fontId="58" fillId="0" borderId="26" xfId="5" applyFont="1" applyBorder="1"/>
    <xf numFmtId="0" fontId="9" fillId="0" borderId="14" xfId="0" applyFont="1" applyBorder="1" applyAlignment="1">
      <alignment horizontal="left" vertical="top" wrapText="1"/>
    </xf>
    <xf numFmtId="0" fontId="9" fillId="0" borderId="11" xfId="0" applyFont="1" applyBorder="1" applyAlignment="1">
      <alignment horizontal="center" vertical="top" wrapText="1"/>
    </xf>
    <xf numFmtId="0" fontId="17" fillId="4" borderId="8" xfId="0" applyFont="1" applyFill="1" applyBorder="1" applyAlignment="1">
      <alignment horizontal="center" vertical="center"/>
    </xf>
    <xf numFmtId="0" fontId="17" fillId="4" borderId="8" xfId="0" applyFont="1" applyFill="1" applyBorder="1" applyAlignment="1">
      <alignment horizontal="center" vertical="center" wrapText="1"/>
    </xf>
    <xf numFmtId="0" fontId="17" fillId="0" borderId="8" xfId="0" applyFont="1" applyBorder="1" applyAlignment="1">
      <alignment vertical="top" wrapText="1"/>
    </xf>
    <xf numFmtId="0" fontId="17" fillId="0" borderId="5" xfId="0" applyFont="1" applyBorder="1" applyAlignment="1">
      <alignment horizontal="left" vertical="top"/>
    </xf>
    <xf numFmtId="0" fontId="17" fillId="0" borderId="8" xfId="0" applyFont="1" applyBorder="1" applyAlignment="1">
      <alignment horizontal="left" vertical="top"/>
    </xf>
    <xf numFmtId="0" fontId="17" fillId="4" borderId="8" xfId="0" applyFont="1" applyFill="1" applyBorder="1" applyAlignment="1">
      <alignment horizontal="left" vertical="top" wrapText="1"/>
    </xf>
    <xf numFmtId="0" fontId="17" fillId="0" borderId="0" xfId="0" applyFont="1" applyAlignment="1">
      <alignment horizontal="left"/>
    </xf>
    <xf numFmtId="0" fontId="16" fillId="4" borderId="8" xfId="0" applyFont="1" applyFill="1" applyBorder="1" applyAlignment="1">
      <alignment horizontal="left"/>
    </xf>
    <xf numFmtId="0" fontId="16" fillId="4" borderId="8" xfId="0" applyFont="1" applyFill="1" applyBorder="1" applyAlignment="1">
      <alignment horizontal="left" vertical="top"/>
    </xf>
    <xf numFmtId="0" fontId="17" fillId="0" borderId="18" xfId="0" applyFont="1" applyBorder="1" applyAlignment="1">
      <alignment horizontal="left" vertical="top" wrapText="1"/>
    </xf>
    <xf numFmtId="0" fontId="17" fillId="0" borderId="9" xfId="0" quotePrefix="1" applyFont="1" applyBorder="1" applyAlignment="1">
      <alignment horizontal="left" vertical="top"/>
    </xf>
    <xf numFmtId="0" fontId="16" fillId="4" borderId="32" xfId="0" applyFont="1" applyFill="1" applyBorder="1" applyAlignment="1">
      <alignment horizontal="left" vertical="top"/>
    </xf>
    <xf numFmtId="0" fontId="4" fillId="0" borderId="33" xfId="0" applyFont="1" applyBorder="1"/>
    <xf numFmtId="0" fontId="4" fillId="0" borderId="34" xfId="0" applyFont="1" applyBorder="1"/>
    <xf numFmtId="0" fontId="17" fillId="4" borderId="45" xfId="0" applyFont="1" applyFill="1" applyBorder="1" applyAlignment="1">
      <alignment horizontal="left" vertical="top"/>
    </xf>
    <xf numFmtId="0" fontId="17" fillId="0" borderId="9" xfId="0" applyFont="1" applyBorder="1" applyAlignment="1">
      <alignment horizontal="left" vertical="top"/>
    </xf>
    <xf numFmtId="0" fontId="21" fillId="0" borderId="4" xfId="5" applyFont="1" applyAlignment="1">
      <alignment horizontal="center"/>
    </xf>
    <xf numFmtId="0" fontId="1" fillId="0" borderId="4" xfId="5"/>
    <xf numFmtId="0" fontId="21" fillId="0" borderId="4" xfId="5" applyFont="1" applyAlignment="1">
      <alignment horizontal="left" wrapText="1"/>
    </xf>
    <xf numFmtId="0" fontId="16" fillId="4" borderId="8" xfId="0" applyFont="1" applyFill="1" applyBorder="1" applyAlignment="1">
      <alignment horizontal="left" vertical="top" wrapText="1"/>
    </xf>
    <xf numFmtId="0" fontId="16" fillId="4" borderId="45" xfId="0" applyFont="1" applyFill="1" applyBorder="1" applyAlignment="1">
      <alignment horizontal="left" vertical="top"/>
    </xf>
    <xf numFmtId="0" fontId="3" fillId="0" borderId="0" xfId="0" applyFont="1" applyAlignment="1">
      <alignment horizontal="center"/>
    </xf>
    <xf numFmtId="0" fontId="28" fillId="0" borderId="66" xfId="0" applyFont="1" applyBorder="1" applyAlignment="1">
      <alignment horizontal="left" vertical="top"/>
    </xf>
    <xf numFmtId="0" fontId="34" fillId="0" borderId="0" xfId="0" applyFont="1" applyAlignment="1">
      <alignment horizontal="center"/>
    </xf>
    <xf numFmtId="0" fontId="28" fillId="0" borderId="66" xfId="0" applyFont="1" applyBorder="1" applyAlignment="1">
      <alignment horizontal="left" vertical="top" wrapText="1"/>
    </xf>
    <xf numFmtId="0" fontId="3" fillId="0" borderId="0" xfId="0" applyFont="1" applyAlignment="1">
      <alignment horizontal="left"/>
    </xf>
    <xf numFmtId="0" fontId="28" fillId="0" borderId="70" xfId="0" applyFont="1" applyBorder="1" applyAlignment="1">
      <alignment horizontal="left" vertical="top" wrapText="1"/>
    </xf>
    <xf numFmtId="0" fontId="4" fillId="0" borderId="76" xfId="0" applyFont="1" applyBorder="1"/>
    <xf numFmtId="0" fontId="28" fillId="0" borderId="87" xfId="0" applyFont="1" applyBorder="1" applyAlignment="1">
      <alignment horizontal="left" vertical="top" wrapText="1"/>
    </xf>
    <xf numFmtId="0" fontId="24" fillId="0" borderId="77" xfId="0" applyFont="1" applyBorder="1" applyAlignment="1">
      <alignment horizontal="center" vertical="center"/>
    </xf>
    <xf numFmtId="0" fontId="4" fillId="0" borderId="81" xfId="0" applyFont="1" applyBorder="1"/>
    <xf numFmtId="0" fontId="24" fillId="0" borderId="78" xfId="0" applyFont="1" applyBorder="1" applyAlignment="1">
      <alignment horizontal="center" vertical="center"/>
    </xf>
    <xf numFmtId="0" fontId="4" fillId="0" borderId="79" xfId="0" applyFont="1" applyBorder="1"/>
    <xf numFmtId="0" fontId="4" fillId="0" borderId="80" xfId="0" applyFont="1" applyBorder="1"/>
    <xf numFmtId="0" fontId="4" fillId="0" borderId="82" xfId="0" applyFont="1" applyBorder="1"/>
    <xf numFmtId="0" fontId="4" fillId="0" borderId="83" xfId="0" applyFont="1" applyBorder="1"/>
    <xf numFmtId="0" fontId="4" fillId="0" borderId="84" xfId="0" applyFont="1" applyBorder="1"/>
    <xf numFmtId="0" fontId="28" fillId="0" borderId="8" xfId="0" applyFont="1" applyBorder="1" applyAlignment="1">
      <alignment horizontal="left"/>
    </xf>
    <xf numFmtId="0" fontId="4" fillId="0" borderId="68" xfId="0" applyFont="1" applyBorder="1"/>
    <xf numFmtId="0" fontId="28" fillId="0" borderId="72" xfId="0" applyFont="1" applyBorder="1" applyAlignment="1">
      <alignment horizontal="left"/>
    </xf>
    <xf numFmtId="0" fontId="4" fillId="0" borderId="73" xfId="0" applyFont="1" applyBorder="1"/>
    <xf numFmtId="0" fontId="28" fillId="0" borderId="66" xfId="0" applyFont="1" applyBorder="1" applyAlignment="1">
      <alignment horizontal="left"/>
    </xf>
    <xf numFmtId="0" fontId="27" fillId="0" borderId="0" xfId="0" applyFont="1" applyAlignment="1">
      <alignment horizontal="center"/>
    </xf>
    <xf numFmtId="0" fontId="24" fillId="0" borderId="56" xfId="0" applyFont="1" applyBorder="1" applyAlignment="1">
      <alignment horizontal="left"/>
    </xf>
    <xf numFmtId="0" fontId="4" fillId="0" borderId="57" xfId="0" applyFont="1" applyBorder="1"/>
    <xf numFmtId="0" fontId="4" fillId="0" borderId="58" xfId="0" applyFont="1" applyBorder="1"/>
    <xf numFmtId="0" fontId="28" fillId="0" borderId="61" xfId="0" applyFont="1" applyBorder="1" applyAlignment="1">
      <alignment horizontal="left"/>
    </xf>
    <xf numFmtId="0" fontId="4" fillId="0" borderId="62" xfId="0" applyFont="1" applyBorder="1"/>
    <xf numFmtId="0" fontId="4" fillId="0" borderId="65" xfId="0" applyFont="1" applyBorder="1"/>
    <xf numFmtId="0" fontId="28" fillId="0" borderId="59" xfId="0" applyFont="1" applyBorder="1" applyAlignment="1">
      <alignment horizontal="left"/>
    </xf>
    <xf numFmtId="0" fontId="4" fillId="0" borderId="64" xfId="0" applyFont="1" applyBorder="1"/>
    <xf numFmtId="0" fontId="29" fillId="0" borderId="56" xfId="0" applyFont="1" applyBorder="1" applyAlignment="1">
      <alignment horizontal="center" vertical="center" wrapText="1"/>
    </xf>
    <xf numFmtId="0" fontId="24" fillId="0" borderId="56" xfId="0" applyFont="1" applyBorder="1" applyAlignment="1">
      <alignment horizontal="center" vertical="center"/>
    </xf>
    <xf numFmtId="0" fontId="28" fillId="0" borderId="70" xfId="0" applyFont="1" applyBorder="1" applyAlignment="1">
      <alignment horizontal="left"/>
    </xf>
    <xf numFmtId="0" fontId="4" fillId="0" borderId="75" xfId="0" applyFont="1" applyBorder="1"/>
    <xf numFmtId="0" fontId="35" fillId="0" borderId="56" xfId="0" applyFont="1" applyBorder="1" applyAlignment="1">
      <alignment horizontal="center" vertical="center" wrapText="1"/>
    </xf>
    <xf numFmtId="0" fontId="36" fillId="7" borderId="93" xfId="0" applyFont="1" applyFill="1" applyBorder="1" applyAlignment="1">
      <alignment horizontal="center" vertical="center" wrapText="1"/>
    </xf>
    <xf numFmtId="0" fontId="4" fillId="0" borderId="94" xfId="0" applyFont="1" applyBorder="1"/>
    <xf numFmtId="0" fontId="40" fillId="0" borderId="96" xfId="0" applyFont="1" applyBorder="1" applyAlignment="1">
      <alignment horizontal="center"/>
    </xf>
    <xf numFmtId="0" fontId="4" fillId="0" borderId="97" xfId="0" applyFont="1" applyBorder="1"/>
    <xf numFmtId="0" fontId="40" fillId="0" borderId="56" xfId="0" applyFont="1" applyBorder="1" applyAlignment="1">
      <alignment horizontal="center"/>
    </xf>
    <xf numFmtId="0" fontId="10" fillId="0" borderId="78" xfId="0" applyFont="1" applyBorder="1" applyAlignment="1">
      <alignment horizontal="center" vertical="center" wrapText="1"/>
    </xf>
    <xf numFmtId="0" fontId="3" fillId="0" borderId="77" xfId="0" applyFont="1" applyBorder="1" applyAlignment="1">
      <alignment horizontal="center" vertical="center"/>
    </xf>
    <xf numFmtId="0" fontId="29" fillId="0" borderId="77" xfId="0" applyFont="1" applyBorder="1" applyAlignment="1">
      <alignment horizontal="center" vertical="center" wrapText="1"/>
    </xf>
    <xf numFmtId="0" fontId="29" fillId="0" borderId="77" xfId="0" applyFont="1" applyBorder="1" applyAlignment="1">
      <alignment horizontal="center" vertical="center"/>
    </xf>
    <xf numFmtId="0" fontId="29" fillId="0" borderId="78" xfId="0" applyFont="1" applyBorder="1" applyAlignment="1">
      <alignment horizontal="center" vertical="center" wrapText="1"/>
    </xf>
    <xf numFmtId="0" fontId="24" fillId="0" borderId="77" xfId="0" applyFont="1" applyBorder="1" applyAlignment="1">
      <alignment horizontal="center" vertical="center" wrapText="1"/>
    </xf>
    <xf numFmtId="0" fontId="4" fillId="0" borderId="89" xfId="0" applyFont="1" applyBorder="1"/>
    <xf numFmtId="0" fontId="29" fillId="0" borderId="96" xfId="0" applyFont="1" applyBorder="1" applyAlignment="1">
      <alignment horizontal="center" vertical="center" wrapText="1"/>
    </xf>
    <xf numFmtId="0" fontId="24" fillId="0" borderId="18" xfId="0" applyFont="1" applyBorder="1" applyAlignment="1">
      <alignment horizontal="center" vertical="center"/>
    </xf>
    <xf numFmtId="0" fontId="24" fillId="0" borderId="0" xfId="0" applyFont="1" applyAlignment="1">
      <alignment horizontal="center" vertical="center"/>
    </xf>
    <xf numFmtId="0" fontId="3" fillId="0" borderId="11" xfId="0" applyFont="1" applyBorder="1" applyAlignment="1">
      <alignment horizontal="center" vertical="top"/>
    </xf>
    <xf numFmtId="0" fontId="3" fillId="0" borderId="5" xfId="0" applyFont="1" applyBorder="1" applyAlignment="1">
      <alignment horizontal="center" vertical="center"/>
    </xf>
    <xf numFmtId="0" fontId="14" fillId="0" borderId="14" xfId="0" applyFont="1" applyBorder="1" applyAlignment="1">
      <alignment horizontal="center" vertical="center"/>
    </xf>
    <xf numFmtId="0" fontId="3" fillId="0" borderId="13" xfId="0" applyFont="1" applyBorder="1" applyAlignment="1">
      <alignment horizontal="center" vertical="center" wrapText="1"/>
    </xf>
    <xf numFmtId="0" fontId="3" fillId="0" borderId="11" xfId="0" applyFont="1" applyBorder="1" applyAlignment="1">
      <alignment horizontal="center"/>
    </xf>
    <xf numFmtId="2" fontId="3" fillId="0" borderId="11" xfId="0" applyNumberFormat="1" applyFont="1" applyBorder="1" applyAlignment="1">
      <alignment horizontal="center" vertical="center"/>
    </xf>
    <xf numFmtId="2" fontId="3" fillId="0" borderId="18" xfId="0" applyNumberFormat="1" applyFont="1" applyBorder="1" applyAlignment="1">
      <alignment horizontal="center" vertical="center"/>
    </xf>
    <xf numFmtId="2" fontId="24" fillId="0" borderId="11" xfId="0" applyNumberFormat="1" applyFont="1" applyBorder="1" applyAlignment="1">
      <alignment horizontal="center" vertical="center"/>
    </xf>
    <xf numFmtId="0" fontId="24" fillId="0" borderId="0" xfId="0" applyFont="1" applyAlignment="1">
      <alignment horizontal="center" vertical="center" wrapText="1"/>
    </xf>
    <xf numFmtId="0" fontId="3" fillId="0" borderId="0" xfId="0" applyFont="1" applyAlignment="1">
      <alignment horizontal="center" vertical="center"/>
    </xf>
    <xf numFmtId="0" fontId="45" fillId="0" borderId="0" xfId="0" applyFont="1" applyAlignment="1">
      <alignment horizontal="center"/>
    </xf>
    <xf numFmtId="0" fontId="17" fillId="0" borderId="5" xfId="0" applyFont="1" applyBorder="1" applyAlignment="1">
      <alignment horizontal="left" wrapText="1"/>
    </xf>
    <xf numFmtId="0" fontId="17" fillId="8" borderId="8" xfId="0" applyFont="1" applyFill="1" applyBorder="1" applyAlignment="1">
      <alignment horizontal="left"/>
    </xf>
    <xf numFmtId="0" fontId="17" fillId="0" borderId="8" xfId="0" applyFont="1" applyBorder="1" applyAlignment="1">
      <alignment horizontal="center"/>
    </xf>
    <xf numFmtId="0" fontId="19" fillId="0" borderId="8" xfId="0" applyFont="1" applyBorder="1" applyAlignment="1">
      <alignment horizontal="left" vertical="top"/>
    </xf>
    <xf numFmtId="0" fontId="42" fillId="0" borderId="8" xfId="0" applyFont="1" applyBorder="1" applyAlignment="1">
      <alignment horizontal="left" vertical="top"/>
    </xf>
    <xf numFmtId="0" fontId="42" fillId="0" borderId="8" xfId="0" applyFont="1" applyBorder="1" applyAlignment="1">
      <alignment horizontal="left" vertical="top" wrapText="1"/>
    </xf>
  </cellXfs>
  <cellStyles count="6">
    <cellStyle name="Normal" xfId="0" builtinId="0"/>
    <cellStyle name="Normal 2" xfId="2" xr:uid="{BE109905-ABB3-43B7-B4B9-F6C6AB0202F7}"/>
    <cellStyle name="Normal 2 2" xfId="4" xr:uid="{F31BE67C-3EC6-4829-BBBB-6A4168BB5AB1}"/>
    <cellStyle name="Normal 2 2 2" xfId="5" xr:uid="{8FD2FD0A-8D1A-4BF5-8B4C-631ADFBA80E5}"/>
    <cellStyle name="Normal 3" xfId="3" xr:uid="{3144A622-B7B2-44F3-9D36-4F0C79FACB44}"/>
    <cellStyle name="Normal 6" xfId="1" xr:uid="{337DA13C-80ED-47B0-A1A3-9FE41EB544C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Pola Distribusi</c:v>
          </c:tx>
          <c:spPr>
            <a:ln>
              <a:noFill/>
            </a:ln>
          </c:spPr>
          <c:marker>
            <c:symbol val="circle"/>
            <c:size val="7"/>
            <c:spPr>
              <a:solidFill>
                <a:schemeClr val="accent1"/>
              </a:solidFill>
              <a:ln cmpd="sng">
                <a:solidFill>
                  <a:schemeClr val="accent1"/>
                </a:solidFill>
              </a:ln>
            </c:spPr>
          </c:marker>
          <c:xVal>
            <c:strRef>
              <c:f>'Kurva Distribusi'!$A$3:$A$7</c:f>
              <c:strCache>
                <c:ptCount val="5"/>
                <c:pt idx="0">
                  <c:v>Sangat Kurang</c:v>
                </c:pt>
                <c:pt idx="1">
                  <c:v>Kurang/Misconduct</c:v>
                </c:pt>
                <c:pt idx="2">
                  <c:v>Butuh Perbaikan</c:v>
                </c:pt>
                <c:pt idx="3">
                  <c:v>Baik</c:v>
                </c:pt>
                <c:pt idx="4">
                  <c:v>Sangat Baik</c:v>
                </c:pt>
              </c:strCache>
            </c:strRef>
          </c:xVal>
          <c:yVal>
            <c:numRef>
              <c:f>'Kurva Distribusi'!$B$3:$B$7</c:f>
              <c:numCache>
                <c:formatCode>General</c:formatCode>
                <c:ptCount val="5"/>
                <c:pt idx="0">
                  <c:v>0</c:v>
                </c:pt>
                <c:pt idx="1">
                  <c:v>1</c:v>
                </c:pt>
                <c:pt idx="2">
                  <c:v>3</c:v>
                </c:pt>
                <c:pt idx="3">
                  <c:v>7</c:v>
                </c:pt>
                <c:pt idx="4">
                  <c:v>13</c:v>
                </c:pt>
              </c:numCache>
            </c:numRef>
          </c:yVal>
          <c:smooth val="1"/>
          <c:extLst>
            <c:ext xmlns:c16="http://schemas.microsoft.com/office/drawing/2014/chart" uri="{C3380CC4-5D6E-409C-BE32-E72D297353CC}">
              <c16:uniqueId val="{00000000-8BB6-4F66-BBAC-386E92CF9059}"/>
            </c:ext>
          </c:extLst>
        </c:ser>
        <c:dLbls>
          <c:showLegendKey val="0"/>
          <c:showVal val="0"/>
          <c:showCatName val="0"/>
          <c:showSerName val="0"/>
          <c:showPercent val="0"/>
          <c:showBubbleSize val="0"/>
        </c:dLbls>
        <c:axId val="132177920"/>
        <c:axId val="135101440"/>
      </c:scatterChart>
      <c:valAx>
        <c:axId val="13217792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D"/>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35101440"/>
        <c:crosses val="autoZero"/>
        <c:crossBetween val="midCat"/>
      </c:valAx>
      <c:valAx>
        <c:axId val="13510144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D"/>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32177920"/>
        <c:crosses val="autoZero"/>
        <c:crossBetween val="midCat"/>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Pola Distribusi</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strRef>
              <c:f>'Kurva Distribusi'!$D$3:$D$7</c:f>
              <c:strCache>
                <c:ptCount val="5"/>
                <c:pt idx="0">
                  <c:v>Sangat Kurang</c:v>
                </c:pt>
                <c:pt idx="1">
                  <c:v>Kurang/Misconduct</c:v>
                </c:pt>
                <c:pt idx="2">
                  <c:v>Butuh Perbaikan</c:v>
                </c:pt>
                <c:pt idx="3">
                  <c:v>Baik</c:v>
                </c:pt>
                <c:pt idx="4">
                  <c:v>Sangat Baik</c:v>
                </c:pt>
              </c:strCache>
            </c:strRef>
          </c:xVal>
          <c:yVal>
            <c:numRef>
              <c:f>'Kurva Distribusi'!$E$3:$E$7</c:f>
              <c:numCache>
                <c:formatCode>General</c:formatCode>
                <c:ptCount val="5"/>
                <c:pt idx="0">
                  <c:v>2</c:v>
                </c:pt>
                <c:pt idx="1">
                  <c:v>3</c:v>
                </c:pt>
                <c:pt idx="2">
                  <c:v>6</c:v>
                </c:pt>
                <c:pt idx="3">
                  <c:v>11</c:v>
                </c:pt>
                <c:pt idx="4">
                  <c:v>2</c:v>
                </c:pt>
              </c:numCache>
            </c:numRef>
          </c:yVal>
          <c:smooth val="1"/>
          <c:extLst>
            <c:ext xmlns:c16="http://schemas.microsoft.com/office/drawing/2014/chart" uri="{C3380CC4-5D6E-409C-BE32-E72D297353CC}">
              <c16:uniqueId val="{00000000-3EE1-43C9-8E5F-83B5F17E551A}"/>
            </c:ext>
          </c:extLst>
        </c:ser>
        <c:dLbls>
          <c:showLegendKey val="0"/>
          <c:showVal val="0"/>
          <c:showCatName val="0"/>
          <c:showSerName val="0"/>
          <c:showPercent val="0"/>
          <c:showBubbleSize val="0"/>
        </c:dLbls>
        <c:axId val="134104192"/>
        <c:axId val="134106496"/>
      </c:scatterChart>
      <c:valAx>
        <c:axId val="13410419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ID"/>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34106496"/>
        <c:crosses val="autoZero"/>
        <c:crossBetween val="midCat"/>
      </c:valAx>
      <c:valAx>
        <c:axId val="13410649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ID"/>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3410419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zero"/>
    <c:showDLblsOverMax val="1"/>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Pola Distribusi</c:v>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strRef>
              <c:f>'Kurva Distribusi'!$G$3:$G$7</c:f>
              <c:strCache>
                <c:ptCount val="5"/>
                <c:pt idx="0">
                  <c:v>Sangat Kurang</c:v>
                </c:pt>
                <c:pt idx="1">
                  <c:v>Kurang/Misconduct</c:v>
                </c:pt>
                <c:pt idx="2">
                  <c:v>Butuh Perbaikan</c:v>
                </c:pt>
                <c:pt idx="3">
                  <c:v>Baik</c:v>
                </c:pt>
                <c:pt idx="4">
                  <c:v>Sangat Baik</c:v>
                </c:pt>
              </c:strCache>
            </c:strRef>
          </c:xVal>
          <c:yVal>
            <c:numRef>
              <c:f>'Kurva Distribusi'!$H$3:$H$7</c:f>
              <c:numCache>
                <c:formatCode>General</c:formatCode>
                <c:ptCount val="5"/>
                <c:pt idx="0">
                  <c:v>3</c:v>
                </c:pt>
                <c:pt idx="1">
                  <c:v>4</c:v>
                </c:pt>
                <c:pt idx="2">
                  <c:v>10</c:v>
                </c:pt>
                <c:pt idx="3">
                  <c:v>4</c:v>
                </c:pt>
                <c:pt idx="4">
                  <c:v>3</c:v>
                </c:pt>
              </c:numCache>
            </c:numRef>
          </c:yVal>
          <c:smooth val="1"/>
          <c:extLst>
            <c:ext xmlns:c16="http://schemas.microsoft.com/office/drawing/2014/chart" uri="{C3380CC4-5D6E-409C-BE32-E72D297353CC}">
              <c16:uniqueId val="{00000000-D2B4-4342-A90F-2998D70DA329}"/>
            </c:ext>
          </c:extLst>
        </c:ser>
        <c:dLbls>
          <c:showLegendKey val="0"/>
          <c:showVal val="0"/>
          <c:showCatName val="0"/>
          <c:showSerName val="0"/>
          <c:showPercent val="0"/>
          <c:showBubbleSize val="0"/>
        </c:dLbls>
        <c:axId val="134126592"/>
        <c:axId val="134145536"/>
      </c:scatterChart>
      <c:valAx>
        <c:axId val="134126592"/>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D"/>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145536"/>
        <c:crosses val="autoZero"/>
        <c:crossBetween val="midCat"/>
      </c:valAx>
      <c:valAx>
        <c:axId val="13414553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D"/>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126592"/>
        <c:crosses val="autoZero"/>
        <c:crossBetween val="midCat"/>
      </c:valAx>
      <c:spPr>
        <a:noFill/>
        <a:ln>
          <a:noFill/>
        </a:ln>
        <a:effectLst/>
      </c:spPr>
    </c:plotArea>
    <c:plotVisOnly val="1"/>
    <c:dispBlanksAs val="zero"/>
    <c:showDLblsOverMax val="1"/>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Pola Distribusi</c:v>
          </c:tx>
          <c:spPr>
            <a:ln>
              <a:noFill/>
            </a:ln>
          </c:spPr>
          <c:marker>
            <c:symbol val="circle"/>
            <c:size val="7"/>
            <c:spPr>
              <a:solidFill>
                <a:schemeClr val="accent1"/>
              </a:solidFill>
              <a:ln cmpd="sng">
                <a:solidFill>
                  <a:schemeClr val="accent1"/>
                </a:solidFill>
              </a:ln>
            </c:spPr>
          </c:marker>
          <c:xVal>
            <c:strRef>
              <c:f>'Kurva Distribusi'!$J$3:$J$7</c:f>
              <c:strCache>
                <c:ptCount val="5"/>
                <c:pt idx="0">
                  <c:v>Sangat Kurang</c:v>
                </c:pt>
                <c:pt idx="1">
                  <c:v>Kurang/Misconduct</c:v>
                </c:pt>
                <c:pt idx="2">
                  <c:v>Butuh Perbaikan</c:v>
                </c:pt>
                <c:pt idx="3">
                  <c:v>Baik</c:v>
                </c:pt>
                <c:pt idx="4">
                  <c:v>Sangat Baik</c:v>
                </c:pt>
              </c:strCache>
            </c:strRef>
          </c:xVal>
          <c:yVal>
            <c:numRef>
              <c:f>'Kurva Distribusi'!$K$3:$K$7</c:f>
              <c:numCache>
                <c:formatCode>General</c:formatCode>
                <c:ptCount val="5"/>
                <c:pt idx="0">
                  <c:v>2</c:v>
                </c:pt>
                <c:pt idx="1">
                  <c:v>11</c:v>
                </c:pt>
                <c:pt idx="2">
                  <c:v>6</c:v>
                </c:pt>
                <c:pt idx="3">
                  <c:v>3</c:v>
                </c:pt>
                <c:pt idx="4">
                  <c:v>2</c:v>
                </c:pt>
              </c:numCache>
            </c:numRef>
          </c:yVal>
          <c:smooth val="1"/>
          <c:extLst>
            <c:ext xmlns:c16="http://schemas.microsoft.com/office/drawing/2014/chart" uri="{C3380CC4-5D6E-409C-BE32-E72D297353CC}">
              <c16:uniqueId val="{00000000-A82C-4454-8568-C7FC3110ACEF}"/>
            </c:ext>
          </c:extLst>
        </c:ser>
        <c:dLbls>
          <c:showLegendKey val="0"/>
          <c:showVal val="0"/>
          <c:showCatName val="0"/>
          <c:showSerName val="0"/>
          <c:showPercent val="0"/>
          <c:showBubbleSize val="0"/>
        </c:dLbls>
        <c:axId val="134231168"/>
        <c:axId val="134233472"/>
      </c:scatterChart>
      <c:valAx>
        <c:axId val="13423116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D"/>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34233472"/>
        <c:crosses val="autoZero"/>
        <c:crossBetween val="midCat"/>
      </c:valAx>
      <c:valAx>
        <c:axId val="13423347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D"/>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34231168"/>
        <c:crosses val="autoZero"/>
        <c:crossBetween val="midCat"/>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Pola Distribusi</c:v>
          </c:tx>
          <c:spPr>
            <a:ln>
              <a:noFill/>
            </a:ln>
          </c:spPr>
          <c:marker>
            <c:symbol val="circle"/>
            <c:size val="7"/>
            <c:spPr>
              <a:solidFill>
                <a:schemeClr val="accent1"/>
              </a:solidFill>
              <a:ln cmpd="sng">
                <a:solidFill>
                  <a:schemeClr val="accent1"/>
                </a:solidFill>
              </a:ln>
            </c:spPr>
          </c:marker>
          <c:xVal>
            <c:strRef>
              <c:f>'Kurva Distribusi'!$M$3:$M$7</c:f>
              <c:strCache>
                <c:ptCount val="5"/>
                <c:pt idx="0">
                  <c:v>Sangat Kurang</c:v>
                </c:pt>
                <c:pt idx="1">
                  <c:v>Kurang/Misconduct</c:v>
                </c:pt>
                <c:pt idx="2">
                  <c:v>Butuh Perbaikan</c:v>
                </c:pt>
                <c:pt idx="3">
                  <c:v>Baik</c:v>
                </c:pt>
                <c:pt idx="4">
                  <c:v>Sangat Baik</c:v>
                </c:pt>
              </c:strCache>
            </c:strRef>
          </c:xVal>
          <c:yVal>
            <c:numRef>
              <c:f>'Kurva Distribusi'!$N$3:$N$7</c:f>
              <c:numCache>
                <c:formatCode>General</c:formatCode>
                <c:ptCount val="5"/>
                <c:pt idx="0">
                  <c:v>13</c:v>
                </c:pt>
                <c:pt idx="1">
                  <c:v>7</c:v>
                </c:pt>
                <c:pt idx="2">
                  <c:v>3</c:v>
                </c:pt>
                <c:pt idx="3">
                  <c:v>1</c:v>
                </c:pt>
                <c:pt idx="4">
                  <c:v>0</c:v>
                </c:pt>
              </c:numCache>
            </c:numRef>
          </c:yVal>
          <c:smooth val="1"/>
          <c:extLst>
            <c:ext xmlns:c16="http://schemas.microsoft.com/office/drawing/2014/chart" uri="{C3380CC4-5D6E-409C-BE32-E72D297353CC}">
              <c16:uniqueId val="{00000000-48E2-4DAB-8717-F4251B064A33}"/>
            </c:ext>
          </c:extLst>
        </c:ser>
        <c:dLbls>
          <c:showLegendKey val="0"/>
          <c:showVal val="0"/>
          <c:showCatName val="0"/>
          <c:showSerName val="0"/>
          <c:showPercent val="0"/>
          <c:showBubbleSize val="0"/>
        </c:dLbls>
        <c:axId val="134253568"/>
        <c:axId val="134256128"/>
      </c:scatterChart>
      <c:valAx>
        <c:axId val="13425356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D"/>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34256128"/>
        <c:crosses val="autoZero"/>
        <c:crossBetween val="midCat"/>
      </c:valAx>
      <c:valAx>
        <c:axId val="13425612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D"/>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34253568"/>
        <c:crosses val="autoZero"/>
        <c:crossBetween val="midCat"/>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Pola Distribusi</c:v>
          </c:tx>
          <c:spPr>
            <a:ln w="25400" cap="rnd">
              <a:noFill/>
              <a:round/>
            </a:ln>
            <a:effectLst/>
          </c:spPr>
          <c:marker>
            <c:symbol val="diamond"/>
            <c:size val="6"/>
            <c:spPr>
              <a:solidFill>
                <a:schemeClr val="accent1"/>
              </a:solidFill>
              <a:ln w="9525">
                <a:solidFill>
                  <a:schemeClr val="accent1"/>
                </a:solidFill>
                <a:round/>
              </a:ln>
              <a:effectLst/>
            </c:spPr>
          </c:marker>
          <c:xVal>
            <c:strRef>
              <c:f>'Kurva Distribusi'!$D$3:$D$7</c:f>
              <c:strCache>
                <c:ptCount val="5"/>
                <c:pt idx="0">
                  <c:v>Sangat Kurang</c:v>
                </c:pt>
                <c:pt idx="1">
                  <c:v>Kurang/Misconduct</c:v>
                </c:pt>
                <c:pt idx="2">
                  <c:v>Butuh Perbaikan</c:v>
                </c:pt>
                <c:pt idx="3">
                  <c:v>Baik</c:v>
                </c:pt>
                <c:pt idx="4">
                  <c:v>Sangat Baik</c:v>
                </c:pt>
              </c:strCache>
            </c:strRef>
          </c:xVal>
          <c:yVal>
            <c:numRef>
              <c:f>'Kurva Distribusi'!$E$3:$E$7</c:f>
              <c:numCache>
                <c:formatCode>General</c:formatCode>
                <c:ptCount val="5"/>
                <c:pt idx="0">
                  <c:v>2</c:v>
                </c:pt>
                <c:pt idx="1">
                  <c:v>3</c:v>
                </c:pt>
                <c:pt idx="2">
                  <c:v>6</c:v>
                </c:pt>
                <c:pt idx="3">
                  <c:v>11</c:v>
                </c:pt>
                <c:pt idx="4">
                  <c:v>2</c:v>
                </c:pt>
              </c:numCache>
            </c:numRef>
          </c:yVal>
          <c:smooth val="1"/>
          <c:extLst>
            <c:ext xmlns:c16="http://schemas.microsoft.com/office/drawing/2014/chart" uri="{C3380CC4-5D6E-409C-BE32-E72D297353CC}">
              <c16:uniqueId val="{00000000-B35E-4DA7-86E1-7C9A5B9CE2B1}"/>
            </c:ext>
          </c:extLst>
        </c:ser>
        <c:dLbls>
          <c:showLegendKey val="0"/>
          <c:showVal val="0"/>
          <c:showCatName val="0"/>
          <c:showSerName val="0"/>
          <c:showPercent val="0"/>
          <c:showBubbleSize val="0"/>
        </c:dLbls>
        <c:axId val="134104192"/>
        <c:axId val="134106496"/>
      </c:scatterChart>
      <c:valAx>
        <c:axId val="134104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ID"/>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06496"/>
        <c:crosses val="autoZero"/>
        <c:crossBetween val="midCat"/>
      </c:valAx>
      <c:valAx>
        <c:axId val="134106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ID"/>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04192"/>
        <c:crosses val="autoZero"/>
        <c:crossBetween val="midCat"/>
      </c:valAx>
      <c:spPr>
        <a:noFill/>
        <a:ln>
          <a:noFill/>
        </a:ln>
        <a:effectLst/>
      </c:spPr>
    </c:plotArea>
    <c:plotVisOnly val="1"/>
    <c:dispBlanksAs val="zero"/>
    <c:showDLblsOverMax val="1"/>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7.jpg"/><Relationship Id="rId2" Type="http://schemas.openxmlformats.org/officeDocument/2006/relationships/image" Target="../media/image6.jpg"/><Relationship Id="rId1" Type="http://schemas.openxmlformats.org/officeDocument/2006/relationships/image" Target="../media/image5.jpg"/><Relationship Id="rId5" Type="http://schemas.openxmlformats.org/officeDocument/2006/relationships/image" Target="../media/image9.jpg"/><Relationship Id="rId4" Type="http://schemas.openxmlformats.org/officeDocument/2006/relationships/image" Target="../media/image8.jpg"/></Relationships>
</file>

<file path=xl/drawings/_rels/drawing4.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5.jpg"/><Relationship Id="rId1" Type="http://schemas.openxmlformats.org/officeDocument/2006/relationships/image" Target="../media/image8.jpg"/><Relationship Id="rId6" Type="http://schemas.openxmlformats.org/officeDocument/2006/relationships/chart" Target="../charts/chart6.xml"/><Relationship Id="rId5" Type="http://schemas.openxmlformats.org/officeDocument/2006/relationships/image" Target="../media/image9.jpg"/><Relationship Id="rId4" Type="http://schemas.openxmlformats.org/officeDocument/2006/relationships/image" Target="../media/image7.jp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19050</xdr:colOff>
      <xdr:row>1</xdr:row>
      <xdr:rowOff>57150</xdr:rowOff>
    </xdr:from>
    <xdr:ext cx="2581275" cy="0"/>
    <xdr:pic>
      <xdr:nvPicPr>
        <xdr:cNvPr id="2" name="image4.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19050</xdr:colOff>
      <xdr:row>36</xdr:row>
      <xdr:rowOff>104775</xdr:rowOff>
    </xdr:from>
    <xdr:ext cx="2581275" cy="0"/>
    <xdr:pic>
      <xdr:nvPicPr>
        <xdr:cNvPr id="3" name="image3.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542925</xdr:colOff>
      <xdr:row>1</xdr:row>
      <xdr:rowOff>57150</xdr:rowOff>
    </xdr:from>
    <xdr:ext cx="1571625" cy="0"/>
    <xdr:pic>
      <xdr:nvPicPr>
        <xdr:cNvPr id="4" name="image1.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19050</xdr:colOff>
      <xdr:row>1</xdr:row>
      <xdr:rowOff>57150</xdr:rowOff>
    </xdr:from>
    <xdr:ext cx="2581275" cy="0"/>
    <xdr:pic>
      <xdr:nvPicPr>
        <xdr:cNvPr id="6" name="image4.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19050</xdr:colOff>
      <xdr:row>36</xdr:row>
      <xdr:rowOff>104775</xdr:rowOff>
    </xdr:from>
    <xdr:ext cx="2581275" cy="0"/>
    <xdr:pic>
      <xdr:nvPicPr>
        <xdr:cNvPr id="7" name="image3.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542925</xdr:colOff>
      <xdr:row>1</xdr:row>
      <xdr:rowOff>57150</xdr:rowOff>
    </xdr:from>
    <xdr:ext cx="1571625" cy="0"/>
    <xdr:pic>
      <xdr:nvPicPr>
        <xdr:cNvPr id="8" name="image1.pn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19050</xdr:colOff>
      <xdr:row>1</xdr:row>
      <xdr:rowOff>57150</xdr:rowOff>
    </xdr:from>
    <xdr:ext cx="2581275" cy="0"/>
    <xdr:pic>
      <xdr:nvPicPr>
        <xdr:cNvPr id="10" name="image4.pn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19050</xdr:colOff>
      <xdr:row>36</xdr:row>
      <xdr:rowOff>104775</xdr:rowOff>
    </xdr:from>
    <xdr:ext cx="2581275" cy="0"/>
    <xdr:pic>
      <xdr:nvPicPr>
        <xdr:cNvPr id="11" name="image3.png">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542925</xdr:colOff>
      <xdr:row>1</xdr:row>
      <xdr:rowOff>57150</xdr:rowOff>
    </xdr:from>
    <xdr:ext cx="1571625" cy="0"/>
    <xdr:pic>
      <xdr:nvPicPr>
        <xdr:cNvPr id="12" name="image1.png">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19050</xdr:colOff>
      <xdr:row>1</xdr:row>
      <xdr:rowOff>57150</xdr:rowOff>
    </xdr:from>
    <xdr:ext cx="2581275" cy="0"/>
    <xdr:pic>
      <xdr:nvPicPr>
        <xdr:cNvPr id="14" name="image4.png">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19050</xdr:colOff>
      <xdr:row>36</xdr:row>
      <xdr:rowOff>104775</xdr:rowOff>
    </xdr:from>
    <xdr:ext cx="2581275" cy="0"/>
    <xdr:pic>
      <xdr:nvPicPr>
        <xdr:cNvPr id="15" name="image3.png">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542925</xdr:colOff>
      <xdr:row>1</xdr:row>
      <xdr:rowOff>57150</xdr:rowOff>
    </xdr:from>
    <xdr:ext cx="1571625" cy="0"/>
    <xdr:pic>
      <xdr:nvPicPr>
        <xdr:cNvPr id="16" name="image1.png">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19050</xdr:colOff>
      <xdr:row>1</xdr:row>
      <xdr:rowOff>57150</xdr:rowOff>
    </xdr:from>
    <xdr:ext cx="2581275" cy="0"/>
    <xdr:pic>
      <xdr:nvPicPr>
        <xdr:cNvPr id="18" name="image4.png">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19050</xdr:colOff>
      <xdr:row>36</xdr:row>
      <xdr:rowOff>104775</xdr:rowOff>
    </xdr:from>
    <xdr:ext cx="2581275" cy="0"/>
    <xdr:pic>
      <xdr:nvPicPr>
        <xdr:cNvPr id="19" name="image3.png">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542925</xdr:colOff>
      <xdr:row>1</xdr:row>
      <xdr:rowOff>57150</xdr:rowOff>
    </xdr:from>
    <xdr:ext cx="1571625" cy="0"/>
    <xdr:pic>
      <xdr:nvPicPr>
        <xdr:cNvPr id="20" name="image1.png">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19050</xdr:colOff>
      <xdr:row>1</xdr:row>
      <xdr:rowOff>57150</xdr:rowOff>
    </xdr:from>
    <xdr:ext cx="2581275" cy="0"/>
    <xdr:pic>
      <xdr:nvPicPr>
        <xdr:cNvPr id="22" name="image4.png">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19050</xdr:colOff>
      <xdr:row>36</xdr:row>
      <xdr:rowOff>104775</xdr:rowOff>
    </xdr:from>
    <xdr:ext cx="2581275" cy="0"/>
    <xdr:pic>
      <xdr:nvPicPr>
        <xdr:cNvPr id="23" name="image3.png">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542925</xdr:colOff>
      <xdr:row>1</xdr:row>
      <xdr:rowOff>57150</xdr:rowOff>
    </xdr:from>
    <xdr:ext cx="1571625" cy="0"/>
    <xdr:pic>
      <xdr:nvPicPr>
        <xdr:cNvPr id="24" name="image1.png">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19050</xdr:colOff>
      <xdr:row>1</xdr:row>
      <xdr:rowOff>57150</xdr:rowOff>
    </xdr:from>
    <xdr:ext cx="2581275" cy="0"/>
    <xdr:pic>
      <xdr:nvPicPr>
        <xdr:cNvPr id="26" name="image4.png">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19050</xdr:colOff>
      <xdr:row>36</xdr:row>
      <xdr:rowOff>104775</xdr:rowOff>
    </xdr:from>
    <xdr:ext cx="2581275" cy="0"/>
    <xdr:pic>
      <xdr:nvPicPr>
        <xdr:cNvPr id="27" name="image3.png">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542925</xdr:colOff>
      <xdr:row>1</xdr:row>
      <xdr:rowOff>57150</xdr:rowOff>
    </xdr:from>
    <xdr:ext cx="1571625" cy="0"/>
    <xdr:pic>
      <xdr:nvPicPr>
        <xdr:cNvPr id="28" name="image1.png">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19050</xdr:colOff>
      <xdr:row>1</xdr:row>
      <xdr:rowOff>57150</xdr:rowOff>
    </xdr:from>
    <xdr:ext cx="2581275" cy="0"/>
    <xdr:pic>
      <xdr:nvPicPr>
        <xdr:cNvPr id="30" name="image4.png">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19050</xdr:colOff>
      <xdr:row>36</xdr:row>
      <xdr:rowOff>104775</xdr:rowOff>
    </xdr:from>
    <xdr:ext cx="2581275" cy="0"/>
    <xdr:pic>
      <xdr:nvPicPr>
        <xdr:cNvPr id="31" name="image3.png">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542925</xdr:colOff>
      <xdr:row>1</xdr:row>
      <xdr:rowOff>57150</xdr:rowOff>
    </xdr:from>
    <xdr:ext cx="1571625" cy="0"/>
    <xdr:pic>
      <xdr:nvPicPr>
        <xdr:cNvPr id="32" name="image1.png">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241300</xdr:colOff>
      <xdr:row>6</xdr:row>
      <xdr:rowOff>123825</xdr:rowOff>
    </xdr:from>
    <xdr:ext cx="1428750" cy="1190625"/>
    <xdr:pic>
      <xdr:nvPicPr>
        <xdr:cNvPr id="33" name="image2.png" descr="G:\logo\Government\lambang_garudaPS.gif">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4" cstate="print"/>
        <a:stretch>
          <a:fillRect/>
        </a:stretch>
      </xdr:blipFill>
      <xdr:spPr>
        <a:xfrm>
          <a:off x="2089150" y="1076325"/>
          <a:ext cx="1428750" cy="11906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9525</xdr:colOff>
      <xdr:row>8</xdr:row>
      <xdr:rowOff>114300</xdr:rowOff>
    </xdr:from>
    <xdr:ext cx="2095500" cy="1543050"/>
    <xdr:graphicFrame macro="">
      <xdr:nvGraphicFramePr>
        <xdr:cNvPr id="2" name="Chart 1">
          <a:extLst>
            <a:ext uri="{FF2B5EF4-FFF2-40B4-BE49-F238E27FC236}">
              <a16:creationId xmlns:a16="http://schemas.microsoft.com/office/drawing/2014/main" id="{03A17EA7-A49F-445F-A90D-3FFEF5C83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28575</xdr:colOff>
      <xdr:row>8</xdr:row>
      <xdr:rowOff>76200</xdr:rowOff>
    </xdr:from>
    <xdr:ext cx="2095500" cy="1543050"/>
    <xdr:graphicFrame macro="">
      <xdr:nvGraphicFramePr>
        <xdr:cNvPr id="3" name="Chart 2">
          <a:extLst>
            <a:ext uri="{FF2B5EF4-FFF2-40B4-BE49-F238E27FC236}">
              <a16:creationId xmlns:a16="http://schemas.microsoft.com/office/drawing/2014/main" id="{D1954C56-97D4-4A96-ADE2-8A6FD8FFE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28575</xdr:colOff>
      <xdr:row>8</xdr:row>
      <xdr:rowOff>104775</xdr:rowOff>
    </xdr:from>
    <xdr:ext cx="2095500" cy="1543050"/>
    <xdr:graphicFrame macro="">
      <xdr:nvGraphicFramePr>
        <xdr:cNvPr id="4" name="Chart 3">
          <a:extLst>
            <a:ext uri="{FF2B5EF4-FFF2-40B4-BE49-F238E27FC236}">
              <a16:creationId xmlns:a16="http://schemas.microsoft.com/office/drawing/2014/main" id="{005E4734-4600-49EF-9A74-6F8B18EC3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9</xdr:col>
      <xdr:colOff>38100</xdr:colOff>
      <xdr:row>8</xdr:row>
      <xdr:rowOff>123825</xdr:rowOff>
    </xdr:from>
    <xdr:ext cx="2095500" cy="1543050"/>
    <xdr:graphicFrame macro="">
      <xdr:nvGraphicFramePr>
        <xdr:cNvPr id="5" name="Chart 4">
          <a:extLst>
            <a:ext uri="{FF2B5EF4-FFF2-40B4-BE49-F238E27FC236}">
              <a16:creationId xmlns:a16="http://schemas.microsoft.com/office/drawing/2014/main" id="{C2875129-FFD0-45DD-BF69-7618AECD5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12</xdr:col>
      <xdr:colOff>28575</xdr:colOff>
      <xdr:row>8</xdr:row>
      <xdr:rowOff>76200</xdr:rowOff>
    </xdr:from>
    <xdr:ext cx="2095500" cy="1543050"/>
    <xdr:graphicFrame macro="">
      <xdr:nvGraphicFramePr>
        <xdr:cNvPr id="6" name="Chart 5">
          <a:extLst>
            <a:ext uri="{FF2B5EF4-FFF2-40B4-BE49-F238E27FC236}">
              <a16:creationId xmlns:a16="http://schemas.microsoft.com/office/drawing/2014/main" id="{C55A4493-068B-40B6-8DA1-F9D25CE9D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12</xdr:col>
      <xdr:colOff>142875</xdr:colOff>
      <xdr:row>13</xdr:row>
      <xdr:rowOff>0</xdr:rowOff>
    </xdr:from>
    <xdr:ext cx="2076450" cy="704850"/>
    <xdr:pic>
      <xdr:nvPicPr>
        <xdr:cNvPr id="2" name="image8.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371475</xdr:colOff>
      <xdr:row>13</xdr:row>
      <xdr:rowOff>0</xdr:rowOff>
    </xdr:from>
    <xdr:ext cx="1838325" cy="676275"/>
    <xdr:pic>
      <xdr:nvPicPr>
        <xdr:cNvPr id="3" name="image9.jp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25</xdr:col>
      <xdr:colOff>876300</xdr:colOff>
      <xdr:row>13</xdr:row>
      <xdr:rowOff>0</xdr:rowOff>
    </xdr:from>
    <xdr:ext cx="819150" cy="666750"/>
    <xdr:pic>
      <xdr:nvPicPr>
        <xdr:cNvPr id="4" name="image6.jpg">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30</xdr:col>
      <xdr:colOff>523875</xdr:colOff>
      <xdr:row>13</xdr:row>
      <xdr:rowOff>0</xdr:rowOff>
    </xdr:from>
    <xdr:ext cx="1371600" cy="714375"/>
    <xdr:pic>
      <xdr:nvPicPr>
        <xdr:cNvPr id="5" name="image7.jpg">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32</xdr:col>
      <xdr:colOff>693208</xdr:colOff>
      <xdr:row>13</xdr:row>
      <xdr:rowOff>0</xdr:rowOff>
    </xdr:from>
    <xdr:ext cx="1571625" cy="666750"/>
    <xdr:pic>
      <xdr:nvPicPr>
        <xdr:cNvPr id="6" name="image5.jpg">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5" cstate="print"/>
        <a:stretch>
          <a:fillRect/>
        </a:stretch>
      </xdr:blipFill>
      <xdr:spPr>
        <a:xfrm>
          <a:off x="25267708" y="3397250"/>
          <a:ext cx="1571625" cy="66675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32</xdr:col>
      <xdr:colOff>76200</xdr:colOff>
      <xdr:row>16</xdr:row>
      <xdr:rowOff>19050</xdr:rowOff>
    </xdr:from>
    <xdr:ext cx="7277100" cy="2400300"/>
    <xdr:pic>
      <xdr:nvPicPr>
        <xdr:cNvPr id="2" name="image7.jp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142875</xdr:colOff>
      <xdr:row>14</xdr:row>
      <xdr:rowOff>104775</xdr:rowOff>
    </xdr:from>
    <xdr:ext cx="2076450" cy="704850"/>
    <xdr:pic>
      <xdr:nvPicPr>
        <xdr:cNvPr id="3" name="image8.jp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20</xdr:col>
      <xdr:colOff>371475</xdr:colOff>
      <xdr:row>14</xdr:row>
      <xdr:rowOff>123825</xdr:rowOff>
    </xdr:from>
    <xdr:ext cx="1838325" cy="676275"/>
    <xdr:pic>
      <xdr:nvPicPr>
        <xdr:cNvPr id="4" name="image9.jpg">
          <a:extLst>
            <a:ext uri="{FF2B5EF4-FFF2-40B4-BE49-F238E27FC236}">
              <a16:creationId xmlns:a16="http://schemas.microsoft.com/office/drawing/2014/main" id="{00000000-0008-0000-06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27</xdr:col>
      <xdr:colOff>219075</xdr:colOff>
      <xdr:row>14</xdr:row>
      <xdr:rowOff>1028700</xdr:rowOff>
    </xdr:from>
    <xdr:ext cx="1695450" cy="666750"/>
    <xdr:pic>
      <xdr:nvPicPr>
        <xdr:cNvPr id="5" name="image6.jpg">
          <a:extLst>
            <a:ext uri="{FF2B5EF4-FFF2-40B4-BE49-F238E27FC236}">
              <a16:creationId xmlns:a16="http://schemas.microsoft.com/office/drawing/2014/main" id="{00000000-0008-0000-06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30</xdr:col>
      <xdr:colOff>523875</xdr:colOff>
      <xdr:row>14</xdr:row>
      <xdr:rowOff>95250</xdr:rowOff>
    </xdr:from>
    <xdr:ext cx="1371600" cy="714375"/>
    <xdr:pic>
      <xdr:nvPicPr>
        <xdr:cNvPr id="6" name="image7.jpg">
          <a:extLst>
            <a:ext uri="{FF2B5EF4-FFF2-40B4-BE49-F238E27FC236}">
              <a16:creationId xmlns:a16="http://schemas.microsoft.com/office/drawing/2014/main" id="{00000000-0008-0000-06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36</xdr:col>
      <xdr:colOff>619125</xdr:colOff>
      <xdr:row>14</xdr:row>
      <xdr:rowOff>142875</xdr:rowOff>
    </xdr:from>
    <xdr:ext cx="1571625" cy="666750"/>
    <xdr:pic>
      <xdr:nvPicPr>
        <xdr:cNvPr id="7" name="image5.jpg">
          <a:extLst>
            <a:ext uri="{FF2B5EF4-FFF2-40B4-BE49-F238E27FC236}">
              <a16:creationId xmlns:a16="http://schemas.microsoft.com/office/drawing/2014/main" id="{00000000-0008-0000-06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42</xdr:col>
      <xdr:colOff>514350</xdr:colOff>
      <xdr:row>13</xdr:row>
      <xdr:rowOff>85725</xdr:rowOff>
    </xdr:from>
    <xdr:ext cx="7924800" cy="2762250"/>
    <xdr:pic>
      <xdr:nvPicPr>
        <xdr:cNvPr id="8" name="image6.jpg">
          <a:extLst>
            <a:ext uri="{FF2B5EF4-FFF2-40B4-BE49-F238E27FC236}">
              <a16:creationId xmlns:a16="http://schemas.microsoft.com/office/drawing/2014/main" id="{00000000-0008-0000-0600-000008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4</xdr:col>
      <xdr:colOff>1097642</xdr:colOff>
      <xdr:row>14</xdr:row>
      <xdr:rowOff>199571</xdr:rowOff>
    </xdr:from>
    <xdr:ext cx="5243286" cy="2739571"/>
    <xdr:graphicFrame macro="">
      <xdr:nvGraphicFramePr>
        <xdr:cNvPr id="10" name="Chart 9">
          <a:extLst>
            <a:ext uri="{FF2B5EF4-FFF2-40B4-BE49-F238E27FC236}">
              <a16:creationId xmlns:a16="http://schemas.microsoft.com/office/drawing/2014/main" id="{A23B8673-BECC-4677-8D2B-77B496658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9</xdr:col>
      <xdr:colOff>2009775</xdr:colOff>
      <xdr:row>0</xdr:row>
      <xdr:rowOff>47625</xdr:rowOff>
    </xdr:from>
    <xdr:ext cx="1162050" cy="857250"/>
    <xdr:pic>
      <xdr:nvPicPr>
        <xdr:cNvPr id="2" name="image10.png" descr="G:\logo\Government\lambang_garudaPS.gif">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2428875</xdr:colOff>
      <xdr:row>0</xdr:row>
      <xdr:rowOff>38100</xdr:rowOff>
    </xdr:from>
    <xdr:ext cx="1238250" cy="866775"/>
    <xdr:pic>
      <xdr:nvPicPr>
        <xdr:cNvPr id="2" name="image10.png" descr="G:\logo\Government\lambang_garudaPS.gif">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1552575</xdr:colOff>
      <xdr:row>54</xdr:row>
      <xdr:rowOff>19050</xdr:rowOff>
    </xdr:from>
    <xdr:ext cx="3086100" cy="1762125"/>
    <xdr:sp macro="" textlink="">
      <xdr:nvSpPr>
        <xdr:cNvPr id="3" name="Shape 3">
          <a:extLst>
            <a:ext uri="{FF2B5EF4-FFF2-40B4-BE49-F238E27FC236}">
              <a16:creationId xmlns:a16="http://schemas.microsoft.com/office/drawing/2014/main" id="{00000000-0008-0000-0D00-000003000000}"/>
            </a:ext>
          </a:extLst>
        </xdr:cNvPr>
        <xdr:cNvSpPr txBox="1"/>
      </xdr:nvSpPr>
      <xdr:spPr>
        <a:xfrm>
          <a:off x="3807713" y="2903700"/>
          <a:ext cx="3076575" cy="175260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chemeClr val="dk1"/>
            </a:buClr>
            <a:buSzPts val="1200"/>
            <a:buFont typeface="Bookman Old Style"/>
            <a:buNone/>
          </a:pPr>
          <a:r>
            <a:rPr lang="en-US" sz="1200" b="0" i="0" u="none" strike="noStrike">
              <a:solidFill>
                <a:schemeClr val="dk1"/>
              </a:solidFill>
              <a:latin typeface="Bookman Old Style"/>
              <a:ea typeface="Bookman Old Style"/>
              <a:cs typeface="Bookman Old Style"/>
              <a:sym typeface="Bookman Old Style"/>
            </a:rPr>
            <a:t>Tikke,   4 Januari 2022</a:t>
          </a:r>
          <a:r>
            <a:rPr lang="en-US" sz="1200">
              <a:solidFill>
                <a:schemeClr val="dk1"/>
              </a:solidFill>
              <a:latin typeface="Bookman Old Style"/>
              <a:ea typeface="Bookman Old Style"/>
              <a:cs typeface="Bookman Old Style"/>
              <a:sym typeface="Bookman Old Style"/>
            </a:rPr>
            <a:t> </a:t>
          </a:r>
          <a:endParaRPr sz="1400"/>
        </a:p>
        <a:p>
          <a:pPr marL="0" lvl="0" indent="0" algn="ctr" rtl="0">
            <a:spcBef>
              <a:spcPts val="0"/>
            </a:spcBef>
            <a:spcAft>
              <a:spcPts val="0"/>
            </a:spcAft>
            <a:buClr>
              <a:schemeClr val="dk1"/>
            </a:buClr>
            <a:buSzPts val="1200"/>
            <a:buFont typeface="Bookman Old Style"/>
            <a:buNone/>
          </a:pPr>
          <a:r>
            <a:rPr lang="en-US" sz="1200">
              <a:solidFill>
                <a:schemeClr val="dk1"/>
              </a:solidFill>
              <a:latin typeface="Bookman Old Style"/>
              <a:ea typeface="Bookman Old Style"/>
              <a:cs typeface="Bookman Old Style"/>
              <a:sym typeface="Bookman Old Style"/>
            </a:rPr>
            <a:t>Atasan Pejabat Penilai Kinerja</a:t>
          </a:r>
          <a:endParaRPr sz="1400"/>
        </a:p>
        <a:p>
          <a:pPr marL="0" lvl="0" indent="0" algn="ctr" rtl="0">
            <a:spcBef>
              <a:spcPts val="0"/>
            </a:spcBef>
            <a:spcAft>
              <a:spcPts val="0"/>
            </a:spcAft>
            <a:buSzPts val="1200"/>
            <a:buFont typeface="Arial"/>
            <a:buNone/>
          </a:pPr>
          <a:endParaRPr sz="1200">
            <a:latin typeface="Bookman Old Style"/>
            <a:ea typeface="Bookman Old Style"/>
            <a:cs typeface="Bookman Old Style"/>
            <a:sym typeface="Bookman Old Style"/>
          </a:endParaRPr>
        </a:p>
        <a:p>
          <a:pPr marL="0" lvl="0" indent="0" algn="ctr" rtl="0">
            <a:spcBef>
              <a:spcPts val="0"/>
            </a:spcBef>
            <a:spcAft>
              <a:spcPts val="0"/>
            </a:spcAft>
            <a:buSzPts val="1200"/>
            <a:buFont typeface="Arial"/>
            <a:buNone/>
          </a:pPr>
          <a:endParaRPr sz="1200">
            <a:latin typeface="Bookman Old Style"/>
            <a:ea typeface="Bookman Old Style"/>
            <a:cs typeface="Bookman Old Style"/>
            <a:sym typeface="Bookman Old Style"/>
          </a:endParaRPr>
        </a:p>
        <a:p>
          <a:pPr marL="0" lvl="0" indent="0" algn="ctr" rtl="0">
            <a:spcBef>
              <a:spcPts val="0"/>
            </a:spcBef>
            <a:spcAft>
              <a:spcPts val="0"/>
            </a:spcAft>
            <a:buSzPts val="1200"/>
            <a:buFont typeface="Arial"/>
            <a:buNone/>
          </a:pPr>
          <a:endParaRPr sz="1200">
            <a:latin typeface="Bookman Old Style"/>
            <a:ea typeface="Bookman Old Style"/>
            <a:cs typeface="Bookman Old Style"/>
            <a:sym typeface="Bookman Old Style"/>
          </a:endParaRPr>
        </a:p>
        <a:p>
          <a:pPr marL="0" lvl="0" indent="0" algn="ctr" rtl="0">
            <a:spcBef>
              <a:spcPts val="0"/>
            </a:spcBef>
            <a:spcAft>
              <a:spcPts val="0"/>
            </a:spcAft>
            <a:buSzPts val="1200"/>
            <a:buFont typeface="Arial"/>
            <a:buNone/>
          </a:pPr>
          <a:r>
            <a:rPr lang="en-US" sz="1200"/>
            <a:t> </a:t>
          </a:r>
          <a:r>
            <a:rPr lang="en-US" sz="1100" b="0" i="0" u="sng" strike="noStrike">
              <a:latin typeface="Arial"/>
              <a:cs typeface="Arial"/>
              <a:sym typeface="Arial"/>
            </a:rPr>
            <a:t>JAMAL</a:t>
          </a:r>
          <a:r>
            <a:rPr lang="en-US" sz="1100" b="0" i="0" u="sng" strike="noStrike" baseline="0">
              <a:latin typeface="Arial"/>
              <a:cs typeface="Arial"/>
              <a:sym typeface="Arial"/>
            </a:rPr>
            <a:t> ABDULLAH S.SOS</a:t>
          </a:r>
          <a:endParaRPr sz="1400"/>
        </a:p>
        <a:p>
          <a:pPr marL="0" lvl="0" indent="0" algn="ctr" rtl="0">
            <a:spcBef>
              <a:spcPts val="0"/>
            </a:spcBef>
            <a:spcAft>
              <a:spcPts val="0"/>
            </a:spcAft>
            <a:buClr>
              <a:schemeClr val="dk1"/>
            </a:buClr>
            <a:buSzPts val="1200"/>
            <a:buFont typeface="Bookman Old Style"/>
            <a:buNone/>
          </a:pPr>
          <a:r>
            <a:rPr lang="en-US" sz="1200" b="0" u="none">
              <a:solidFill>
                <a:schemeClr val="dk1"/>
              </a:solidFill>
              <a:latin typeface="Bookman Old Style"/>
              <a:ea typeface="Bookman Old Style"/>
              <a:cs typeface="Bookman Old Style"/>
              <a:sym typeface="Bookman Old Style"/>
            </a:rPr>
            <a:t>NIP. 19680804 199203  1 015</a:t>
          </a:r>
          <a:endParaRPr sz="1400"/>
        </a:p>
      </xdr:txBody>
    </xdr:sp>
    <xdr:clientData fLocksWithSheet="0"/>
  </xdr:oneCellAnchor>
  <xdr:oneCellAnchor>
    <xdr:from>
      <xdr:col>1</xdr:col>
      <xdr:colOff>2428875</xdr:colOff>
      <xdr:row>0</xdr:row>
      <xdr:rowOff>38100</xdr:rowOff>
    </xdr:from>
    <xdr:ext cx="1238250" cy="866775"/>
    <xdr:pic>
      <xdr:nvPicPr>
        <xdr:cNvPr id="2" name="image10.png" descr="G:\logo\Government\lambang_garudaPS.gif">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0SKP-Kepala%20Sekolah_Permenpan%20RB%20No%206%202022%20FIX_Conto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odata"/>
      <sheetName val="Cover"/>
      <sheetName val="MATRIK PERAN HASIL"/>
      <sheetName val="Rencana Aksi"/>
      <sheetName val="SKP Kuantitatif"/>
      <sheetName val="Lampiran SKP"/>
      <sheetName val="Rencana Aksi (2)"/>
      <sheetName val="Pendokumentasian Kinerja"/>
      <sheetName val="Kurva Distribusi"/>
      <sheetName val="Kurva Distribusi_BKD"/>
      <sheetName val="REKAMAN Umpan Balik"/>
      <sheetName val="EVALUASI KINERJA KUANTITATIF"/>
      <sheetName val="rumusku explain"/>
      <sheetName val="Compatibility Report"/>
      <sheetName val="SKP JABFUNG"/>
      <sheetName val="PENGUKURAN JABFUNG"/>
      <sheetName val="PENILAIAN JABFUNG"/>
      <sheetName val="DOKUMEN evaluasi PENILAIAN"/>
      <sheetName val="Keberatan Atas Penilaian"/>
    </sheetNames>
    <sheetDataSet>
      <sheetData sheetId="0"/>
      <sheetData sheetId="1"/>
      <sheetData sheetId="2"/>
      <sheetData sheetId="3">
        <row r="26">
          <cell r="E26" t="str">
            <v xml:space="preserve">Tersedianya Dokumen/Laporan Pelaksanaan Kegiatan Publikasi Ilmiah
</v>
          </cell>
        </row>
      </sheetData>
      <sheetData sheetId="4"/>
      <sheetData sheetId="5"/>
      <sheetData sheetId="6">
        <row r="5">
          <cell r="A5" t="str">
            <v>PEMERINTAH PROVINSI SULAWESI BARAT</v>
          </cell>
          <cell r="D5" t="str">
            <v>01 JANUARI SD 31 DESEMBER TAHUN 2022</v>
          </cell>
        </row>
      </sheetData>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D085E-968B-46C5-863F-6414AA63DAAA}">
  <sheetPr>
    <tabColor rgb="FFFFC000"/>
  </sheetPr>
  <dimension ref="A2:C25"/>
  <sheetViews>
    <sheetView workbookViewId="0">
      <selection activeCell="C7" sqref="C7"/>
    </sheetView>
  </sheetViews>
  <sheetFormatPr defaultRowHeight="12.5"/>
  <cols>
    <col min="1" max="1" width="8.7265625" style="425"/>
    <col min="2" max="2" width="33.26953125" style="425" customWidth="1"/>
    <col min="3" max="3" width="52.81640625" style="425" customWidth="1"/>
    <col min="4" max="16384" width="8.7265625" style="425"/>
  </cols>
  <sheetData>
    <row r="2" spans="1:3" ht="15">
      <c r="A2" s="497" t="s">
        <v>221</v>
      </c>
      <c r="B2" s="497"/>
      <c r="C2" s="497"/>
    </row>
    <row r="3" spans="1:3" ht="15.5">
      <c r="A3" s="426">
        <v>1</v>
      </c>
      <c r="B3" s="427" t="s">
        <v>13</v>
      </c>
      <c r="C3" s="428" t="s">
        <v>347</v>
      </c>
    </row>
    <row r="4" spans="1:3" ht="15.5">
      <c r="A4" s="498">
        <v>2</v>
      </c>
      <c r="B4" s="499" t="s">
        <v>4</v>
      </c>
      <c r="C4" s="429" t="s">
        <v>348</v>
      </c>
    </row>
    <row r="5" spans="1:3" ht="15.5">
      <c r="A5" s="498"/>
      <c r="B5" s="499"/>
      <c r="C5" s="430" t="s">
        <v>349</v>
      </c>
    </row>
    <row r="6" spans="1:3" ht="15.5">
      <c r="A6" s="426">
        <v>3</v>
      </c>
      <c r="B6" s="427" t="s">
        <v>223</v>
      </c>
      <c r="C6" s="431" t="s">
        <v>350</v>
      </c>
    </row>
    <row r="7" spans="1:3" ht="15.5">
      <c r="A7" s="426">
        <v>4</v>
      </c>
      <c r="B7" s="427" t="s">
        <v>15</v>
      </c>
      <c r="C7" s="431" t="s">
        <v>355</v>
      </c>
    </row>
    <row r="8" spans="1:3" ht="15.5">
      <c r="A8" s="426">
        <v>5</v>
      </c>
      <c r="B8" s="427" t="s">
        <v>8</v>
      </c>
      <c r="C8" s="433" t="s">
        <v>352</v>
      </c>
    </row>
    <row r="9" spans="1:3" ht="15.5">
      <c r="A9" s="431"/>
      <c r="B9" s="431"/>
      <c r="C9" s="431"/>
    </row>
    <row r="10" spans="1:3" ht="15">
      <c r="A10" s="497" t="s">
        <v>222</v>
      </c>
      <c r="B10" s="497"/>
      <c r="C10" s="497"/>
    </row>
    <row r="11" spans="1:3" ht="15.5">
      <c r="A11" s="426">
        <v>1</v>
      </c>
      <c r="B11" s="431" t="s">
        <v>13</v>
      </c>
      <c r="C11" s="428" t="s">
        <v>356</v>
      </c>
    </row>
    <row r="12" spans="1:3" ht="15.5">
      <c r="A12" s="498">
        <v>2</v>
      </c>
      <c r="B12" s="499" t="s">
        <v>4</v>
      </c>
      <c r="C12" s="429" t="s">
        <v>357</v>
      </c>
    </row>
    <row r="13" spans="1:3" ht="15.5">
      <c r="A13" s="498"/>
      <c r="B13" s="499"/>
      <c r="C13" s="430" t="s">
        <v>358</v>
      </c>
    </row>
    <row r="14" spans="1:3" ht="15.5">
      <c r="A14" s="426">
        <v>3</v>
      </c>
      <c r="B14" s="431" t="s">
        <v>223</v>
      </c>
      <c r="C14" s="431" t="s">
        <v>359</v>
      </c>
    </row>
    <row r="15" spans="1:3" ht="15.5">
      <c r="A15" s="426">
        <v>4</v>
      </c>
      <c r="B15" s="431" t="s">
        <v>15</v>
      </c>
      <c r="C15" s="431" t="s">
        <v>351</v>
      </c>
    </row>
    <row r="16" spans="1:3" ht="15.5">
      <c r="A16" s="426">
        <v>5</v>
      </c>
      <c r="B16" s="431" t="s">
        <v>8</v>
      </c>
      <c r="C16" s="433" t="s">
        <v>352</v>
      </c>
    </row>
    <row r="17" spans="1:3" ht="15.5">
      <c r="A17" s="431"/>
      <c r="B17" s="431"/>
      <c r="C17" s="431"/>
    </row>
    <row r="18" spans="1:3" ht="15">
      <c r="A18" s="497" t="s">
        <v>353</v>
      </c>
      <c r="B18" s="497"/>
      <c r="C18" s="497"/>
    </row>
    <row r="19" spans="1:3" ht="15.5">
      <c r="A19" s="426">
        <v>1</v>
      </c>
      <c r="B19" s="431" t="s">
        <v>13</v>
      </c>
      <c r="C19" s="428" t="s">
        <v>341</v>
      </c>
    </row>
    <row r="20" spans="1:3" ht="15.5">
      <c r="A20" s="498">
        <v>2</v>
      </c>
      <c r="B20" s="499" t="s">
        <v>4</v>
      </c>
      <c r="C20" s="429" t="s">
        <v>342</v>
      </c>
    </row>
    <row r="21" spans="1:3" ht="15.5">
      <c r="A21" s="498"/>
      <c r="B21" s="499"/>
      <c r="C21" s="430" t="s">
        <v>343</v>
      </c>
    </row>
    <row r="22" spans="1:3" ht="15.5">
      <c r="A22" s="426">
        <v>3</v>
      </c>
      <c r="B22" s="431" t="s">
        <v>223</v>
      </c>
      <c r="C22" s="431" t="s">
        <v>344</v>
      </c>
    </row>
    <row r="23" spans="1:3" ht="31">
      <c r="A23" s="426">
        <v>4</v>
      </c>
      <c r="B23" s="431" t="s">
        <v>15</v>
      </c>
      <c r="C23" s="432" t="s">
        <v>345</v>
      </c>
    </row>
    <row r="24" spans="1:3" ht="15.5">
      <c r="A24" s="426">
        <v>5</v>
      </c>
      <c r="B24" s="431" t="s">
        <v>354</v>
      </c>
      <c r="C24" s="433" t="s">
        <v>346</v>
      </c>
    </row>
    <row r="25" spans="1:3" ht="15.5">
      <c r="A25" s="431"/>
      <c r="B25" s="431"/>
      <c r="C25" s="431"/>
    </row>
  </sheetData>
  <mergeCells count="9">
    <mergeCell ref="A18:C18"/>
    <mergeCell ref="A20:A21"/>
    <mergeCell ref="B20:B21"/>
    <mergeCell ref="A2:C2"/>
    <mergeCell ref="A4:A5"/>
    <mergeCell ref="B4:B5"/>
    <mergeCell ref="A10:C10"/>
    <mergeCell ref="A12:A13"/>
    <mergeCell ref="B12:B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sheetPr>
  <dimension ref="A1:AM996"/>
  <sheetViews>
    <sheetView topLeftCell="A7" zoomScale="70" zoomScaleNormal="70" workbookViewId="0">
      <selection activeCell="I54" sqref="I54:K60"/>
    </sheetView>
  </sheetViews>
  <sheetFormatPr defaultColWidth="12.6328125" defaultRowHeight="15" customHeight="1"/>
  <cols>
    <col min="1" max="1" width="4" customWidth="1"/>
    <col min="2" max="2" width="2.26953125" customWidth="1"/>
    <col min="3" max="3" width="11.90625" customWidth="1"/>
    <col min="4" max="4" width="22.90625" customWidth="1"/>
    <col min="5" max="5" width="25.90625" customWidth="1"/>
    <col min="6" max="6" width="27.08984375" customWidth="1"/>
    <col min="7" max="7" width="19" customWidth="1"/>
    <col min="8" max="8" width="40.6328125" customWidth="1"/>
    <col min="9" max="9" width="28" customWidth="1"/>
    <col min="10" max="10" width="31.26953125" customWidth="1"/>
    <col min="11" max="11" width="40.26953125" customWidth="1"/>
    <col min="12" max="12" width="16.7265625" customWidth="1"/>
    <col min="13" max="31" width="3.6328125" customWidth="1"/>
  </cols>
  <sheetData>
    <row r="1" spans="1:31" ht="15.75" customHeight="1">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row>
    <row r="2" spans="1:31" ht="15.75" customHeight="1">
      <c r="A2" s="545" t="s">
        <v>134</v>
      </c>
      <c r="B2" s="501"/>
      <c r="C2" s="501"/>
      <c r="D2" s="501"/>
      <c r="E2" s="501"/>
      <c r="F2" s="501"/>
      <c r="G2" s="501"/>
      <c r="H2" s="501"/>
      <c r="I2" s="501"/>
      <c r="J2" s="501"/>
      <c r="K2" s="501"/>
      <c r="L2" s="49"/>
      <c r="M2" s="49"/>
      <c r="N2" s="49"/>
      <c r="O2" s="49"/>
      <c r="P2" s="49"/>
      <c r="Q2" s="49"/>
      <c r="R2" s="49"/>
      <c r="S2" s="49"/>
      <c r="T2" s="49"/>
      <c r="U2" s="49"/>
      <c r="V2" s="49"/>
      <c r="W2" s="49"/>
      <c r="X2" s="49"/>
      <c r="Y2" s="49"/>
      <c r="Z2" s="49"/>
      <c r="AA2" s="49"/>
      <c r="AB2" s="49"/>
      <c r="AC2" s="49"/>
      <c r="AD2" s="49"/>
      <c r="AE2" s="49"/>
    </row>
    <row r="3" spans="1:31" ht="15.75" customHeight="1">
      <c r="A3" s="545" t="s">
        <v>38</v>
      </c>
      <c r="B3" s="501"/>
      <c r="C3" s="501"/>
      <c r="D3" s="501"/>
      <c r="E3" s="501"/>
      <c r="F3" s="501"/>
      <c r="G3" s="501"/>
      <c r="H3" s="501"/>
      <c r="I3" s="501"/>
      <c r="J3" s="501"/>
      <c r="K3" s="501"/>
      <c r="L3" s="49"/>
      <c r="M3" s="49"/>
      <c r="N3" s="49"/>
      <c r="O3" s="49"/>
      <c r="P3" s="49"/>
      <c r="Q3" s="49"/>
      <c r="R3" s="49"/>
      <c r="S3" s="49"/>
      <c r="T3" s="49"/>
      <c r="U3" s="49"/>
      <c r="V3" s="49"/>
      <c r="W3" s="49"/>
      <c r="X3" s="49"/>
      <c r="Y3" s="49"/>
      <c r="Z3" s="49"/>
      <c r="AA3" s="49"/>
      <c r="AB3" s="49"/>
      <c r="AC3" s="49"/>
      <c r="AD3" s="49"/>
      <c r="AE3" s="49"/>
    </row>
    <row r="4" spans="1:31" ht="15.75" customHeight="1">
      <c r="A4" s="545" t="s">
        <v>135</v>
      </c>
      <c r="B4" s="501"/>
      <c r="C4" s="501"/>
      <c r="D4" s="501"/>
      <c r="E4" s="501"/>
      <c r="F4" s="501"/>
      <c r="G4" s="501"/>
      <c r="H4" s="501"/>
      <c r="I4" s="501"/>
      <c r="J4" s="501"/>
      <c r="K4" s="501"/>
      <c r="L4" s="49"/>
      <c r="M4" s="49"/>
      <c r="N4" s="49"/>
      <c r="O4" s="49"/>
      <c r="P4" s="49"/>
      <c r="Q4" s="49"/>
      <c r="R4" s="49"/>
      <c r="S4" s="49"/>
      <c r="T4" s="49"/>
      <c r="U4" s="49"/>
      <c r="V4" s="49"/>
      <c r="W4" s="49"/>
      <c r="X4" s="49"/>
      <c r="Y4" s="49"/>
      <c r="Z4" s="49"/>
      <c r="AA4" s="49"/>
      <c r="AB4" s="49"/>
      <c r="AC4" s="49"/>
      <c r="AD4" s="49"/>
      <c r="AE4" s="49"/>
    </row>
    <row r="5" spans="1:31" ht="15.75" customHeight="1">
      <c r="A5" s="550" t="s">
        <v>136</v>
      </c>
      <c r="B5" s="501"/>
      <c r="C5" s="501"/>
      <c r="D5" s="501"/>
      <c r="E5" s="501"/>
      <c r="F5" s="501"/>
      <c r="G5" s="501"/>
      <c r="H5" s="501"/>
      <c r="I5" s="501"/>
      <c r="J5" s="501"/>
      <c r="K5" s="501"/>
      <c r="L5" s="49"/>
      <c r="M5" s="49"/>
      <c r="N5" s="49"/>
      <c r="O5" s="49"/>
      <c r="P5" s="49"/>
      <c r="Q5" s="49"/>
      <c r="R5" s="49"/>
      <c r="S5" s="49"/>
      <c r="T5" s="49"/>
      <c r="U5" s="49"/>
      <c r="V5" s="49"/>
      <c r="W5" s="49"/>
      <c r="X5" s="49"/>
      <c r="Y5" s="49"/>
      <c r="Z5" s="49"/>
      <c r="AA5" s="49"/>
      <c r="AB5" s="49"/>
      <c r="AC5" s="49"/>
      <c r="AD5" s="49"/>
      <c r="AE5" s="49"/>
    </row>
    <row r="6" spans="1:31" ht="15.75" customHeight="1">
      <c r="A6" s="548" t="str">
        <f>'SKP Kuantitatif'!A5</f>
        <v>Pemerintah Provinsi Sulawesi Barat</v>
      </c>
      <c r="B6" s="501"/>
      <c r="C6" s="501"/>
      <c r="D6" s="501"/>
      <c r="E6" s="550"/>
      <c r="F6" s="501"/>
      <c r="G6" s="501"/>
      <c r="H6" s="501"/>
      <c r="I6" s="501"/>
      <c r="J6" s="501"/>
      <c r="K6" s="501"/>
      <c r="L6" s="49"/>
      <c r="M6" s="49"/>
      <c r="N6" s="49"/>
      <c r="O6" s="49"/>
      <c r="P6" s="49"/>
      <c r="Q6" s="49"/>
      <c r="R6" s="49"/>
      <c r="S6" s="49"/>
      <c r="T6" s="49"/>
      <c r="U6" s="49"/>
      <c r="V6" s="49"/>
      <c r="W6" s="49"/>
      <c r="X6" s="49"/>
      <c r="Y6" s="49"/>
      <c r="Z6" s="49"/>
      <c r="AA6" s="49"/>
      <c r="AB6" s="49"/>
      <c r="AC6" s="49"/>
      <c r="AD6" s="49"/>
      <c r="AE6" s="49"/>
    </row>
    <row r="7" spans="1:31" ht="14.25" customHeight="1">
      <c r="A7" s="640" t="s">
        <v>41</v>
      </c>
      <c r="B7" s="525"/>
      <c r="C7" s="525"/>
      <c r="D7" s="525"/>
      <c r="E7" s="643" t="s">
        <v>42</v>
      </c>
      <c r="F7" s="501"/>
      <c r="G7" s="501"/>
      <c r="H7" s="501"/>
      <c r="I7" s="501"/>
      <c r="J7" s="501"/>
      <c r="K7" s="501"/>
      <c r="L7" s="49"/>
      <c r="M7" s="49"/>
      <c r="N7" s="49"/>
      <c r="O7" s="49"/>
      <c r="P7" s="49"/>
      <c r="Q7" s="49"/>
      <c r="R7" s="49"/>
      <c r="S7" s="49"/>
      <c r="T7" s="49"/>
      <c r="U7" s="49"/>
      <c r="V7" s="49"/>
      <c r="W7" s="49"/>
      <c r="X7" s="49"/>
      <c r="Y7" s="49"/>
      <c r="Z7" s="49"/>
      <c r="AA7" s="49"/>
      <c r="AB7" s="49"/>
      <c r="AC7" s="49"/>
      <c r="AD7" s="49"/>
      <c r="AE7" s="49"/>
    </row>
    <row r="8" spans="1:31" ht="15.75" customHeight="1">
      <c r="A8" s="547" t="s">
        <v>43</v>
      </c>
      <c r="B8" s="513"/>
      <c r="C8" s="513"/>
      <c r="D8" s="513"/>
      <c r="E8" s="534"/>
      <c r="F8" s="547" t="s">
        <v>44</v>
      </c>
      <c r="G8" s="513"/>
      <c r="H8" s="534"/>
      <c r="I8" s="160"/>
      <c r="J8" s="160"/>
      <c r="K8" s="53"/>
      <c r="L8" s="49"/>
      <c r="M8" s="49"/>
      <c r="N8" s="49"/>
      <c r="O8" s="49"/>
      <c r="P8" s="49"/>
      <c r="Q8" s="49"/>
      <c r="R8" s="49"/>
      <c r="S8" s="49"/>
      <c r="T8" s="49"/>
      <c r="U8" s="49"/>
      <c r="V8" s="49"/>
      <c r="W8" s="49"/>
      <c r="X8" s="49"/>
      <c r="Y8" s="49"/>
      <c r="Z8" s="49"/>
      <c r="AA8" s="49"/>
      <c r="AB8" s="49"/>
      <c r="AC8" s="49"/>
      <c r="AD8" s="49"/>
      <c r="AE8" s="49"/>
    </row>
    <row r="9" spans="1:31" ht="15.75" customHeight="1">
      <c r="A9" s="539" t="s">
        <v>13</v>
      </c>
      <c r="B9" s="513"/>
      <c r="C9" s="534"/>
      <c r="D9" s="540" t="str">
        <f>'SKP Kuantitatif'!D8:E8</f>
        <v>HANALIA S.Pd</v>
      </c>
      <c r="E9" s="514"/>
      <c r="F9" s="55" t="s">
        <v>13</v>
      </c>
      <c r="G9" s="540" t="str">
        <f>'SKP Kuantitatif'!G8:H8</f>
        <v>ARMAN S.Pd</v>
      </c>
      <c r="H9" s="513"/>
      <c r="I9" s="161"/>
      <c r="J9" s="161"/>
      <c r="K9" s="56"/>
      <c r="L9" s="49"/>
      <c r="M9" s="49"/>
      <c r="N9" s="49"/>
      <c r="O9" s="49"/>
      <c r="P9" s="49"/>
      <c r="Q9" s="49"/>
      <c r="R9" s="49"/>
      <c r="S9" s="49"/>
      <c r="T9" s="49"/>
      <c r="U9" s="49"/>
      <c r="V9" s="49"/>
      <c r="W9" s="49"/>
      <c r="X9" s="49"/>
      <c r="Y9" s="49"/>
      <c r="Z9" s="49"/>
      <c r="AA9" s="49"/>
      <c r="AB9" s="49"/>
      <c r="AC9" s="49"/>
      <c r="AD9" s="49"/>
      <c r="AE9" s="49"/>
    </row>
    <row r="10" spans="1:31" ht="15.75" customHeight="1">
      <c r="A10" s="539" t="s">
        <v>4</v>
      </c>
      <c r="B10" s="513"/>
      <c r="C10" s="534"/>
      <c r="D10" s="641" t="str">
        <f>'SKP Kuantitatif'!D9:E9</f>
        <v>19781109 200501 2 008</v>
      </c>
      <c r="E10" s="514"/>
      <c r="F10" s="55" t="s">
        <v>4</v>
      </c>
      <c r="G10" s="641" t="str">
        <f>'SKP Kuantitatif'!G9:H9</f>
        <v>19760702 2002 12 1 004</v>
      </c>
      <c r="H10" s="513"/>
      <c r="I10" s="161"/>
      <c r="J10" s="161"/>
      <c r="K10" s="56"/>
      <c r="L10" s="49"/>
      <c r="M10" s="49"/>
      <c r="N10" s="49"/>
      <c r="O10" s="49"/>
      <c r="P10" s="49"/>
      <c r="Q10" s="49"/>
      <c r="R10" s="49"/>
      <c r="S10" s="49"/>
      <c r="T10" s="49"/>
      <c r="U10" s="49"/>
      <c r="V10" s="49"/>
      <c r="W10" s="49"/>
      <c r="X10" s="49"/>
      <c r="Y10" s="49"/>
      <c r="Z10" s="49"/>
      <c r="AA10" s="49"/>
      <c r="AB10" s="49"/>
      <c r="AC10" s="49"/>
      <c r="AD10" s="49"/>
      <c r="AE10" s="49"/>
    </row>
    <row r="11" spans="1:31" ht="31.5" customHeight="1">
      <c r="A11" s="642" t="s">
        <v>45</v>
      </c>
      <c r="B11" s="513"/>
      <c r="C11" s="534"/>
      <c r="D11" s="639" t="str">
        <f>'SKP Kuantitatif'!D10:E10</f>
        <v>Pembina , IV/a</v>
      </c>
      <c r="E11" s="514"/>
      <c r="F11" s="58" t="s">
        <v>45</v>
      </c>
      <c r="G11" s="639" t="str">
        <f>'SKP Kuantitatif'!G10:H10</f>
        <v>Pembina Tk. I, IV/b</v>
      </c>
      <c r="H11" s="513"/>
      <c r="I11" s="162"/>
      <c r="J11" s="162"/>
      <c r="K11" s="59"/>
      <c r="L11" s="60"/>
      <c r="M11" s="60"/>
      <c r="N11" s="60"/>
      <c r="O11" s="60"/>
      <c r="P11" s="60"/>
      <c r="Q11" s="60"/>
      <c r="R11" s="60"/>
      <c r="S11" s="60"/>
      <c r="T11" s="60"/>
      <c r="U11" s="60"/>
      <c r="V11" s="60"/>
      <c r="W11" s="60"/>
      <c r="X11" s="60"/>
      <c r="Y11" s="60"/>
      <c r="Z11" s="60"/>
      <c r="AA11" s="60"/>
      <c r="AB11" s="60"/>
      <c r="AC11" s="60"/>
      <c r="AD11" s="60"/>
      <c r="AE11" s="60"/>
    </row>
    <row r="12" spans="1:31" ht="36" customHeight="1">
      <c r="A12" s="539" t="s">
        <v>15</v>
      </c>
      <c r="B12" s="513"/>
      <c r="C12" s="534"/>
      <c r="D12" s="639" t="str">
        <f>'SKP Kuantitatif'!D11:E11</f>
        <v xml:space="preserve">Guru Ahli Madya </v>
      </c>
      <c r="E12" s="514"/>
      <c r="F12" s="55" t="s">
        <v>15</v>
      </c>
      <c r="G12" s="540" t="str">
        <f>'SKP Kuantitatif'!G11:H11</f>
        <v>Kepala Sekolah</v>
      </c>
      <c r="H12" s="513"/>
      <c r="I12" s="161"/>
      <c r="J12" s="161"/>
      <c r="K12" s="56"/>
      <c r="L12" s="49"/>
      <c r="M12" s="49"/>
      <c r="N12" s="49"/>
      <c r="O12" s="49"/>
      <c r="P12" s="49"/>
      <c r="Q12" s="49"/>
      <c r="R12" s="49"/>
      <c r="S12" s="49"/>
      <c r="T12" s="49"/>
      <c r="U12" s="49"/>
      <c r="V12" s="49"/>
      <c r="W12" s="49"/>
      <c r="X12" s="49"/>
      <c r="Y12" s="49"/>
      <c r="Z12" s="49"/>
      <c r="AA12" s="49"/>
      <c r="AB12" s="49"/>
      <c r="AC12" s="49"/>
      <c r="AD12" s="49"/>
      <c r="AE12" s="49"/>
    </row>
    <row r="13" spans="1:31" ht="47.25" customHeight="1">
      <c r="A13" s="642" t="s">
        <v>8</v>
      </c>
      <c r="B13" s="513"/>
      <c r="C13" s="534"/>
      <c r="D13" s="639" t="str">
        <f>'SKP Kuantitatif'!D12:E12</f>
        <v>SMA Negeri 1 Tikke Raya</v>
      </c>
      <c r="E13" s="514"/>
      <c r="F13" s="58" t="s">
        <v>8</v>
      </c>
      <c r="G13" s="639" t="str">
        <f>'SKP Kuantitatif'!G12:H12</f>
        <v>SMA Negeri 1 Tikke Raya</v>
      </c>
      <c r="H13" s="513"/>
      <c r="I13" s="163"/>
      <c r="J13" s="163"/>
      <c r="K13" s="61"/>
      <c r="L13" s="62"/>
      <c r="M13" s="62"/>
      <c r="N13" s="62"/>
      <c r="O13" s="62"/>
      <c r="P13" s="62"/>
      <c r="Q13" s="62"/>
      <c r="R13" s="62"/>
      <c r="S13" s="62"/>
      <c r="T13" s="62"/>
      <c r="U13" s="62"/>
      <c r="V13" s="62"/>
      <c r="W13" s="62"/>
      <c r="X13" s="62"/>
      <c r="Y13" s="62"/>
      <c r="Z13" s="62"/>
      <c r="AA13" s="62"/>
      <c r="AB13" s="62"/>
      <c r="AC13" s="62"/>
      <c r="AD13" s="62"/>
      <c r="AE13" s="62"/>
    </row>
    <row r="14" spans="1:31" ht="15.75" customHeight="1">
      <c r="A14" s="533" t="s">
        <v>46</v>
      </c>
      <c r="B14" s="513"/>
      <c r="C14" s="513"/>
      <c r="D14" s="513"/>
      <c r="E14" s="513"/>
      <c r="F14" s="513"/>
      <c r="G14" s="513"/>
      <c r="H14" s="534"/>
      <c r="I14" s="160"/>
      <c r="J14" s="160"/>
      <c r="K14" s="53"/>
      <c r="L14" s="49"/>
      <c r="M14" s="49"/>
      <c r="N14" s="49"/>
      <c r="O14" s="49"/>
      <c r="P14" s="49"/>
      <c r="Q14" s="49"/>
      <c r="R14" s="49"/>
      <c r="S14" s="49"/>
      <c r="T14" s="49"/>
      <c r="U14" s="49"/>
      <c r="V14" s="49"/>
      <c r="W14" s="49"/>
      <c r="X14" s="49"/>
      <c r="Y14" s="49"/>
      <c r="Z14" s="49"/>
      <c r="AA14" s="49"/>
      <c r="AB14" s="49"/>
      <c r="AC14" s="49"/>
      <c r="AD14" s="49"/>
      <c r="AE14" s="49"/>
    </row>
    <row r="15" spans="1:31" ht="60.75" customHeight="1">
      <c r="A15" s="637" t="s">
        <v>47</v>
      </c>
      <c r="B15" s="514"/>
      <c r="C15" s="638" t="s">
        <v>137</v>
      </c>
      <c r="D15" s="514"/>
      <c r="E15" s="637" t="s">
        <v>49</v>
      </c>
      <c r="F15" s="514"/>
      <c r="G15" s="164" t="s">
        <v>50</v>
      </c>
      <c r="H15" s="165" t="s">
        <v>51</v>
      </c>
      <c r="I15" s="166" t="s">
        <v>138</v>
      </c>
      <c r="J15" s="166" t="s">
        <v>139</v>
      </c>
      <c r="K15" s="167" t="s">
        <v>140</v>
      </c>
      <c r="L15" s="49"/>
      <c r="M15" s="49"/>
      <c r="N15" s="49"/>
      <c r="O15" s="49"/>
      <c r="P15" s="49"/>
      <c r="Q15" s="49"/>
      <c r="R15" s="49"/>
      <c r="S15" s="49"/>
      <c r="T15" s="49"/>
      <c r="U15" s="49"/>
      <c r="V15" s="49"/>
      <c r="W15" s="49"/>
      <c r="X15" s="49"/>
      <c r="Y15" s="49"/>
      <c r="Z15" s="49"/>
      <c r="AA15" s="49"/>
      <c r="AB15" s="49"/>
      <c r="AC15" s="49"/>
      <c r="AD15" s="49"/>
      <c r="AE15" s="49"/>
    </row>
    <row r="16" spans="1:31" ht="15.75" customHeight="1">
      <c r="A16" s="527">
        <v>1</v>
      </c>
      <c r="B16" s="514"/>
      <c r="C16" s="527">
        <v>2</v>
      </c>
      <c r="D16" s="514"/>
      <c r="E16" s="527">
        <v>3</v>
      </c>
      <c r="F16" s="514"/>
      <c r="G16" s="66">
        <v>4</v>
      </c>
      <c r="H16" s="67">
        <v>5</v>
      </c>
      <c r="I16" s="164">
        <v>6</v>
      </c>
      <c r="J16" s="66">
        <v>7</v>
      </c>
      <c r="K16" s="66">
        <v>8</v>
      </c>
      <c r="L16" s="49"/>
      <c r="M16" s="49"/>
      <c r="N16" s="49"/>
      <c r="O16" s="49"/>
      <c r="P16" s="49"/>
      <c r="Q16" s="49"/>
      <c r="R16" s="49"/>
      <c r="S16" s="49"/>
      <c r="T16" s="49"/>
      <c r="U16" s="49"/>
      <c r="V16" s="49"/>
      <c r="W16" s="49"/>
      <c r="X16" s="49"/>
      <c r="Y16" s="49"/>
      <c r="Z16" s="49"/>
      <c r="AA16" s="49"/>
      <c r="AB16" s="49"/>
      <c r="AC16" s="49"/>
      <c r="AD16" s="49"/>
      <c r="AE16" s="49"/>
    </row>
    <row r="17" spans="1:39" ht="15.75" customHeight="1">
      <c r="A17" s="533" t="s">
        <v>53</v>
      </c>
      <c r="B17" s="513"/>
      <c r="C17" s="513"/>
      <c r="D17" s="513"/>
      <c r="E17" s="513"/>
      <c r="F17" s="513"/>
      <c r="G17" s="513"/>
      <c r="H17" s="534"/>
      <c r="I17" s="160"/>
      <c r="J17" s="53"/>
      <c r="K17" s="68"/>
      <c r="L17" s="49"/>
      <c r="M17" s="49"/>
      <c r="N17" s="49"/>
      <c r="O17" s="49"/>
      <c r="P17" s="49"/>
      <c r="Q17" s="49"/>
      <c r="R17" s="49"/>
      <c r="S17" s="49"/>
      <c r="T17" s="49"/>
      <c r="U17" s="49"/>
      <c r="V17" s="49"/>
      <c r="W17" s="49"/>
      <c r="X17" s="49"/>
      <c r="Y17" s="49"/>
      <c r="Z17" s="49"/>
      <c r="AA17" s="49"/>
      <c r="AB17" s="49"/>
      <c r="AC17" s="49"/>
      <c r="AD17" s="49"/>
      <c r="AE17" s="49"/>
    </row>
    <row r="18" spans="1:39" ht="80.25" customHeight="1">
      <c r="A18" s="528">
        <v>1</v>
      </c>
      <c r="B18" s="523"/>
      <c r="C18" s="531" t="str">
        <f>'Rencana Aksi'!C19</f>
        <v>Tersedianya dokumen/laporan pelaksanaan tugas sesuai yang ditetapkan</v>
      </c>
      <c r="D18" s="523"/>
      <c r="E18" s="561" t="str">
        <f>'Rencana Aksi'!E19</f>
        <v>Tersedianya Dokumen/Laporan Pelaksanaan Tugas sesuai yang ditetapkan</v>
      </c>
      <c r="F18" s="523"/>
      <c r="G18" s="89" t="s">
        <v>54</v>
      </c>
      <c r="H18" s="168" t="str">
        <f>'SKP Kuantitatif'!H18</f>
        <v>Jumlah laporan pelaksanaan tugas</v>
      </c>
      <c r="I18" s="71" t="str">
        <f>'SKP Kuantitatif'!I18</f>
        <v>5 Laporan</v>
      </c>
      <c r="J18" s="169" t="s">
        <v>378</v>
      </c>
      <c r="K18" s="170" t="s">
        <v>141</v>
      </c>
      <c r="L18" s="65"/>
      <c r="M18" s="65"/>
      <c r="N18" s="65"/>
      <c r="O18" s="65"/>
      <c r="P18" s="65"/>
      <c r="Q18" s="65"/>
      <c r="R18" s="65"/>
      <c r="S18" s="65"/>
      <c r="T18" s="65"/>
      <c r="U18" s="65"/>
      <c r="V18" s="65"/>
      <c r="W18" s="65"/>
      <c r="X18" s="65"/>
      <c r="Y18" s="65"/>
      <c r="Z18" s="65"/>
      <c r="AA18" s="65"/>
      <c r="AB18" s="65"/>
      <c r="AC18" s="65"/>
      <c r="AD18" s="65"/>
      <c r="AE18" s="65"/>
    </row>
    <row r="19" spans="1:39" ht="49.5" customHeight="1">
      <c r="A19" s="529"/>
      <c r="B19" s="530"/>
      <c r="C19" s="529"/>
      <c r="D19" s="530"/>
      <c r="E19" s="501"/>
      <c r="F19" s="530"/>
      <c r="G19" s="72" t="s">
        <v>56</v>
      </c>
      <c r="H19" s="70" t="str">
        <f>'SKP Kuantitatif'!H19</f>
        <v>Persentase laporan pelaksanaan tugas yang ditetapkan</v>
      </c>
      <c r="I19" s="71" t="str">
        <f>'SKP Kuantitatif'!I19</f>
        <v>80-100%</v>
      </c>
      <c r="J19" s="171" t="s">
        <v>142</v>
      </c>
      <c r="K19" s="73" t="s">
        <v>143</v>
      </c>
      <c r="L19" s="49"/>
      <c r="M19" s="49"/>
      <c r="N19" s="49"/>
      <c r="O19" s="49"/>
      <c r="P19" s="49"/>
      <c r="Q19" s="49"/>
      <c r="R19" s="49"/>
      <c r="S19" s="49"/>
      <c r="T19" s="49"/>
      <c r="U19" s="49"/>
      <c r="V19" s="49"/>
      <c r="W19" s="49"/>
      <c r="X19" s="49"/>
      <c r="Y19" s="49"/>
      <c r="Z19" s="49"/>
      <c r="AA19" s="49"/>
      <c r="AB19" s="49"/>
      <c r="AC19" s="49"/>
      <c r="AD19" s="49"/>
      <c r="AE19" s="49"/>
    </row>
    <row r="20" spans="1:39" ht="60" customHeight="1">
      <c r="A20" s="529"/>
      <c r="B20" s="530"/>
      <c r="C20" s="529"/>
      <c r="D20" s="530"/>
      <c r="E20" s="501"/>
      <c r="F20" s="530"/>
      <c r="G20" s="69" t="s">
        <v>59</v>
      </c>
      <c r="H20" s="90" t="str">
        <f>'SKP Kuantitatif'!H20</f>
        <v>Ketepatan waktu penyediaan laporan pelaksanaan tugas sesuai yang ditetapkan</v>
      </c>
      <c r="I20" s="71" t="str">
        <f>'SKP Kuantitatif'!I20</f>
        <v>12 bulan</v>
      </c>
      <c r="J20" s="172" t="str">
        <f>I20</f>
        <v>12 bulan</v>
      </c>
      <c r="K20" s="173" t="s">
        <v>144</v>
      </c>
      <c r="L20" s="49"/>
      <c r="M20" s="49"/>
      <c r="N20" s="49"/>
      <c r="O20" s="49"/>
      <c r="P20" s="49"/>
      <c r="Q20" s="49"/>
      <c r="R20" s="49"/>
      <c r="S20" s="49"/>
      <c r="T20" s="49"/>
      <c r="U20" s="49"/>
      <c r="V20" s="49"/>
      <c r="W20" s="49"/>
      <c r="X20" s="49"/>
      <c r="Y20" s="49"/>
      <c r="Z20" s="49"/>
      <c r="AA20" s="49"/>
      <c r="AB20" s="49"/>
      <c r="AC20" s="49"/>
      <c r="AD20" s="49"/>
      <c r="AE20" s="49"/>
    </row>
    <row r="21" spans="1:39" ht="15.75" customHeight="1">
      <c r="A21" s="174" t="s">
        <v>63</v>
      </c>
      <c r="B21" s="92"/>
      <c r="C21" s="87"/>
      <c r="D21" s="87"/>
      <c r="E21" s="92"/>
      <c r="F21" s="92"/>
      <c r="G21" s="92"/>
      <c r="H21" s="92"/>
      <c r="I21" s="160"/>
      <c r="J21" s="175"/>
      <c r="K21" s="53"/>
      <c r="L21" s="49"/>
      <c r="M21" s="49"/>
      <c r="N21" s="49"/>
      <c r="O21" s="49"/>
      <c r="P21" s="49"/>
      <c r="Q21" s="49"/>
      <c r="R21" s="49"/>
      <c r="S21" s="49"/>
      <c r="T21" s="49"/>
      <c r="U21" s="49"/>
      <c r="V21" s="49"/>
      <c r="W21" s="49"/>
      <c r="X21" s="49"/>
      <c r="Y21" s="49"/>
      <c r="Z21" s="49"/>
      <c r="AA21" s="49"/>
      <c r="AB21" s="49"/>
      <c r="AC21" s="49"/>
      <c r="AD21" s="49"/>
      <c r="AE21" s="49"/>
    </row>
    <row r="22" spans="1:39" ht="75" customHeight="1">
      <c r="A22" s="528">
        <v>2</v>
      </c>
      <c r="B22" s="523"/>
      <c r="C22" s="635" t="str">
        <f>'Rencana Aksi'!C23</f>
        <v>Tersedianya Dokumen/ Laporan Pengembangan Diri</v>
      </c>
      <c r="D22" s="523"/>
      <c r="E22" s="561" t="str">
        <f>'Rencana Aksi'!E23</f>
        <v>Tersedianya Laporan Pelaksanaan Tugas Pengembangan diri</v>
      </c>
      <c r="F22" s="523"/>
      <c r="G22" s="75" t="s">
        <v>54</v>
      </c>
      <c r="H22" s="70" t="s">
        <v>55</v>
      </c>
      <c r="I22" s="71" t="str">
        <f>'SKP Kuantitatif'!I24</f>
        <v>4 Laporan</v>
      </c>
      <c r="J22" s="169" t="s">
        <v>145</v>
      </c>
      <c r="K22" s="71" t="s">
        <v>141</v>
      </c>
      <c r="L22" s="49"/>
      <c r="M22" s="49"/>
      <c r="N22" s="49"/>
      <c r="O22" s="49"/>
      <c r="P22" s="49"/>
      <c r="Q22" s="49"/>
      <c r="R22" s="49"/>
      <c r="S22" s="49"/>
      <c r="T22" s="49"/>
      <c r="U22" s="49"/>
      <c r="V22" s="49"/>
      <c r="W22" s="49"/>
      <c r="X22" s="49"/>
      <c r="Y22" s="49"/>
      <c r="Z22" s="49"/>
      <c r="AA22" s="49"/>
      <c r="AB22" s="49"/>
      <c r="AC22" s="49"/>
      <c r="AD22" s="49"/>
      <c r="AE22" s="49"/>
    </row>
    <row r="23" spans="1:39" ht="49.5" customHeight="1">
      <c r="A23" s="529"/>
      <c r="B23" s="530"/>
      <c r="C23" s="529"/>
      <c r="D23" s="530"/>
      <c r="E23" s="501"/>
      <c r="F23" s="530"/>
      <c r="G23" s="176" t="s">
        <v>56</v>
      </c>
      <c r="H23" s="70" t="s">
        <v>57</v>
      </c>
      <c r="I23" s="71" t="str">
        <f>'SKP Kuantitatif'!I25</f>
        <v>80-100%</v>
      </c>
      <c r="J23" s="169" t="s">
        <v>142</v>
      </c>
      <c r="K23" s="71" t="s">
        <v>143</v>
      </c>
      <c r="L23" s="49"/>
      <c r="M23" s="49"/>
      <c r="N23" s="49"/>
      <c r="O23" s="49"/>
      <c r="P23" s="49"/>
      <c r="Q23" s="49"/>
      <c r="R23" s="49"/>
      <c r="S23" s="49"/>
      <c r="T23" s="49"/>
      <c r="U23" s="49"/>
      <c r="V23" s="49"/>
      <c r="W23" s="49"/>
      <c r="X23" s="49"/>
      <c r="Y23" s="49"/>
      <c r="Z23" s="49"/>
      <c r="AA23" s="49"/>
      <c r="AB23" s="49"/>
      <c r="AC23" s="49"/>
      <c r="AD23" s="49"/>
      <c r="AE23" s="49"/>
      <c r="AF23" s="127"/>
      <c r="AG23" s="127"/>
      <c r="AH23" s="127"/>
      <c r="AI23" s="127"/>
      <c r="AJ23" s="127"/>
      <c r="AK23" s="127"/>
      <c r="AL23" s="127"/>
      <c r="AM23" s="127"/>
    </row>
    <row r="24" spans="1:39" ht="62.25" customHeight="1">
      <c r="A24" s="529"/>
      <c r="B24" s="530"/>
      <c r="C24" s="529"/>
      <c r="D24" s="530"/>
      <c r="E24" s="525"/>
      <c r="F24" s="526"/>
      <c r="G24" s="75" t="s">
        <v>59</v>
      </c>
      <c r="H24" s="90" t="s">
        <v>60</v>
      </c>
      <c r="I24" s="71" t="s">
        <v>61</v>
      </c>
      <c r="J24" s="172" t="s">
        <v>61</v>
      </c>
      <c r="K24" s="170" t="s">
        <v>144</v>
      </c>
      <c r="L24" s="49"/>
      <c r="M24" s="49"/>
      <c r="N24" s="49"/>
      <c r="O24" s="49"/>
      <c r="P24" s="49"/>
      <c r="Q24" s="49"/>
      <c r="R24" s="49"/>
      <c r="S24" s="49"/>
      <c r="T24" s="49"/>
      <c r="U24" s="49"/>
      <c r="V24" s="49"/>
      <c r="W24" s="49"/>
      <c r="X24" s="49"/>
      <c r="Y24" s="49"/>
      <c r="Z24" s="49"/>
      <c r="AA24" s="49"/>
      <c r="AB24" s="49"/>
      <c r="AC24" s="49"/>
      <c r="AD24" s="49"/>
      <c r="AE24" s="49"/>
      <c r="AF24" s="127"/>
      <c r="AG24" s="127"/>
      <c r="AH24" s="127"/>
      <c r="AI24" s="127"/>
      <c r="AJ24" s="127"/>
      <c r="AK24" s="127"/>
      <c r="AL24" s="127"/>
      <c r="AM24" s="127"/>
    </row>
    <row r="25" spans="1:39" ht="49.5" customHeight="1">
      <c r="A25" s="528">
        <v>3</v>
      </c>
      <c r="B25" s="523"/>
      <c r="C25" s="635" t="str">
        <f>'Rencana Aksi'!C26</f>
        <v xml:space="preserve">Terlaksananya kegiatan publikasi ilmiah </v>
      </c>
      <c r="D25" s="523"/>
      <c r="E25" s="531" t="str">
        <f>'Rencana Aksi'!E26</f>
        <v>Tersedianya Laporan Pelaksanaan Publikasi Ilmiah</v>
      </c>
      <c r="F25" s="523"/>
      <c r="G25" s="69" t="s">
        <v>54</v>
      </c>
      <c r="H25" s="70" t="s">
        <v>55</v>
      </c>
      <c r="I25" s="71" t="str">
        <f>'Rencana Aksi'!I26</f>
        <v>2 Laporan</v>
      </c>
      <c r="J25" s="169" t="s">
        <v>146</v>
      </c>
      <c r="K25" s="71" t="s">
        <v>141</v>
      </c>
      <c r="L25" s="49"/>
      <c r="M25" s="49"/>
      <c r="N25" s="49"/>
      <c r="O25" s="49"/>
      <c r="P25" s="49"/>
      <c r="Q25" s="49"/>
      <c r="R25" s="49"/>
      <c r="S25" s="49"/>
      <c r="T25" s="49"/>
      <c r="U25" s="49"/>
      <c r="V25" s="49"/>
      <c r="W25" s="49"/>
      <c r="X25" s="49"/>
      <c r="Y25" s="49"/>
      <c r="Z25" s="49"/>
      <c r="AA25" s="49"/>
      <c r="AB25" s="49"/>
      <c r="AC25" s="49"/>
      <c r="AD25" s="49"/>
      <c r="AE25" s="49"/>
      <c r="AF25" s="127"/>
      <c r="AG25" s="127"/>
      <c r="AH25" s="127"/>
      <c r="AI25" s="127"/>
      <c r="AJ25" s="127"/>
      <c r="AK25" s="127"/>
      <c r="AL25" s="127"/>
      <c r="AM25" s="127"/>
    </row>
    <row r="26" spans="1:39" ht="49.5" customHeight="1">
      <c r="A26" s="529"/>
      <c r="B26" s="530"/>
      <c r="C26" s="529"/>
      <c r="D26" s="530"/>
      <c r="E26" s="529"/>
      <c r="F26" s="530"/>
      <c r="G26" s="72" t="s">
        <v>56</v>
      </c>
      <c r="H26" s="70" t="s">
        <v>57</v>
      </c>
      <c r="I26" s="154" t="str">
        <f>'Rencana Aksi'!I27</f>
        <v>80-100%</v>
      </c>
      <c r="J26" s="169" t="s">
        <v>142</v>
      </c>
      <c r="K26" s="71" t="s">
        <v>143</v>
      </c>
      <c r="L26" s="49"/>
      <c r="M26" s="49"/>
      <c r="N26" s="49"/>
      <c r="O26" s="49"/>
      <c r="P26" s="49"/>
      <c r="Q26" s="49"/>
      <c r="R26" s="49"/>
      <c r="S26" s="49"/>
      <c r="T26" s="49"/>
      <c r="U26" s="49"/>
      <c r="V26" s="49"/>
      <c r="W26" s="49"/>
      <c r="X26" s="49"/>
      <c r="Y26" s="49"/>
      <c r="Z26" s="49"/>
      <c r="AA26" s="49"/>
      <c r="AB26" s="49"/>
      <c r="AC26" s="49"/>
      <c r="AD26" s="49"/>
      <c r="AE26" s="49"/>
      <c r="AF26" s="127"/>
      <c r="AG26" s="127"/>
      <c r="AH26" s="127"/>
      <c r="AI26" s="127"/>
      <c r="AJ26" s="127"/>
      <c r="AK26" s="127"/>
      <c r="AL26" s="127"/>
      <c r="AM26" s="127"/>
    </row>
    <row r="27" spans="1:39" ht="60" customHeight="1">
      <c r="A27" s="529"/>
      <c r="B27" s="530"/>
      <c r="C27" s="529"/>
      <c r="D27" s="530"/>
      <c r="E27" s="524"/>
      <c r="F27" s="526"/>
      <c r="G27" s="69" t="s">
        <v>59</v>
      </c>
      <c r="H27" s="70" t="s">
        <v>60</v>
      </c>
      <c r="I27" s="54" t="str">
        <f>'Rencana Aksi'!I28</f>
        <v>2 bulan</v>
      </c>
      <c r="J27" s="172" t="s">
        <v>61</v>
      </c>
      <c r="K27" s="170" t="s">
        <v>144</v>
      </c>
      <c r="L27" s="49"/>
      <c r="M27" s="49"/>
      <c r="N27" s="49"/>
      <c r="O27" s="49"/>
      <c r="P27" s="49"/>
      <c r="Q27" s="49"/>
      <c r="R27" s="49"/>
      <c r="S27" s="49"/>
      <c r="T27" s="49"/>
      <c r="U27" s="49"/>
      <c r="V27" s="49"/>
      <c r="W27" s="49"/>
      <c r="X27" s="49"/>
      <c r="Y27" s="49"/>
      <c r="Z27" s="49"/>
      <c r="AA27" s="49"/>
      <c r="AB27" s="49"/>
      <c r="AC27" s="49"/>
      <c r="AD27" s="49"/>
      <c r="AE27" s="49"/>
      <c r="AF27" s="127"/>
      <c r="AG27" s="127"/>
      <c r="AH27" s="127"/>
      <c r="AI27" s="127"/>
      <c r="AJ27" s="127"/>
      <c r="AK27" s="127"/>
      <c r="AL27" s="127"/>
      <c r="AM27" s="127"/>
    </row>
    <row r="28" spans="1:39" ht="49.5" customHeight="1">
      <c r="A28" s="528">
        <v>4</v>
      </c>
      <c r="B28" s="523"/>
      <c r="C28" s="636" t="str">
        <f>'Rencana Aksi'!C31</f>
        <v>Terlaksananya kegiatan yang mendukung tugas guru</v>
      </c>
      <c r="D28" s="530"/>
      <c r="E28" s="531" t="str">
        <f>'Rencana Aksi'!E31</f>
        <v>Tersedianya Laporan Pelaksanaan kegiatan yang mendukung tugas Guru</v>
      </c>
      <c r="F28" s="523"/>
      <c r="G28" s="177" t="s">
        <v>54</v>
      </c>
      <c r="H28" s="168" t="s">
        <v>55</v>
      </c>
      <c r="I28" s="71" t="str">
        <f>'Rencana Aksi'!I31</f>
        <v>4 Laporan</v>
      </c>
      <c r="J28" s="169" t="s">
        <v>145</v>
      </c>
      <c r="K28" s="71" t="s">
        <v>141</v>
      </c>
      <c r="L28" s="49"/>
      <c r="M28" s="49"/>
      <c r="N28" s="49"/>
      <c r="O28" s="49"/>
      <c r="P28" s="49"/>
      <c r="Q28" s="49"/>
      <c r="R28" s="49"/>
      <c r="S28" s="49"/>
      <c r="T28" s="49"/>
      <c r="U28" s="49"/>
      <c r="V28" s="49"/>
      <c r="W28" s="49"/>
      <c r="X28" s="49"/>
      <c r="Y28" s="49"/>
      <c r="Z28" s="49"/>
      <c r="AA28" s="49"/>
      <c r="AB28" s="49"/>
      <c r="AC28" s="49"/>
      <c r="AD28" s="49"/>
      <c r="AE28" s="49"/>
      <c r="AF28" s="127"/>
      <c r="AG28" s="127"/>
      <c r="AH28" s="127"/>
      <c r="AI28" s="127"/>
      <c r="AJ28" s="127"/>
      <c r="AK28" s="127"/>
      <c r="AL28" s="127"/>
      <c r="AM28" s="127"/>
    </row>
    <row r="29" spans="1:39" ht="49.5" customHeight="1">
      <c r="A29" s="529"/>
      <c r="B29" s="530"/>
      <c r="C29" s="529"/>
      <c r="D29" s="530"/>
      <c r="E29" s="529"/>
      <c r="F29" s="530"/>
      <c r="G29" s="176" t="s">
        <v>56</v>
      </c>
      <c r="H29" s="70" t="s">
        <v>57</v>
      </c>
      <c r="I29" s="71" t="str">
        <f>'Rencana Aksi'!I32</f>
        <v>80-100%</v>
      </c>
      <c r="J29" s="169" t="s">
        <v>142</v>
      </c>
      <c r="K29" s="71" t="s">
        <v>143</v>
      </c>
      <c r="L29" s="49"/>
      <c r="M29" s="49"/>
      <c r="N29" s="49"/>
      <c r="O29" s="49"/>
      <c r="P29" s="49"/>
      <c r="Q29" s="49"/>
      <c r="R29" s="49"/>
      <c r="S29" s="49"/>
      <c r="T29" s="49"/>
      <c r="U29" s="49"/>
      <c r="V29" s="49"/>
      <c r="W29" s="49"/>
      <c r="X29" s="49"/>
      <c r="Y29" s="49"/>
      <c r="Z29" s="49"/>
      <c r="AA29" s="49"/>
      <c r="AB29" s="49"/>
      <c r="AC29" s="49"/>
      <c r="AD29" s="49"/>
      <c r="AE29" s="49"/>
      <c r="AF29" s="127"/>
      <c r="AG29" s="127"/>
      <c r="AH29" s="127"/>
      <c r="AI29" s="127"/>
      <c r="AJ29" s="127"/>
      <c r="AK29" s="127"/>
      <c r="AL29" s="127"/>
      <c r="AM29" s="127"/>
    </row>
    <row r="30" spans="1:39" ht="58.5" customHeight="1">
      <c r="A30" s="529"/>
      <c r="B30" s="530"/>
      <c r="C30" s="529"/>
      <c r="D30" s="530"/>
      <c r="E30" s="524"/>
      <c r="F30" s="526"/>
      <c r="G30" s="75" t="s">
        <v>59</v>
      </c>
      <c r="H30" s="90" t="s">
        <v>60</v>
      </c>
      <c r="I30" s="71" t="str">
        <f>'Rencana Aksi'!I34</f>
        <v>12 bulan</v>
      </c>
      <c r="J30" s="172" t="s">
        <v>61</v>
      </c>
      <c r="K30" s="170" t="s">
        <v>144</v>
      </c>
      <c r="L30" s="49"/>
      <c r="M30" s="49"/>
      <c r="N30" s="49"/>
      <c r="O30" s="49"/>
      <c r="P30" s="49"/>
      <c r="Q30" s="49"/>
      <c r="R30" s="49"/>
      <c r="S30" s="49"/>
      <c r="T30" s="49"/>
      <c r="U30" s="49"/>
      <c r="V30" s="49"/>
      <c r="W30" s="49"/>
      <c r="X30" s="49"/>
      <c r="Y30" s="49"/>
      <c r="Z30" s="49"/>
      <c r="AA30" s="49"/>
      <c r="AB30" s="49"/>
      <c r="AC30" s="49"/>
      <c r="AD30" s="49"/>
      <c r="AE30" s="49"/>
      <c r="AF30" s="127"/>
      <c r="AG30" s="127"/>
      <c r="AH30" s="127"/>
      <c r="AI30" s="127"/>
      <c r="AJ30" s="127"/>
      <c r="AK30" s="127"/>
      <c r="AL30" s="127"/>
      <c r="AM30" s="127"/>
    </row>
    <row r="31" spans="1:39" ht="17.25" customHeight="1">
      <c r="A31" s="648" t="s">
        <v>147</v>
      </c>
      <c r="B31" s="649"/>
      <c r="C31" s="649"/>
      <c r="D31" s="649"/>
      <c r="E31" s="649"/>
      <c r="F31" s="649"/>
      <c r="G31" s="649"/>
      <c r="H31" s="649"/>
      <c r="I31" s="649"/>
      <c r="J31" s="650"/>
      <c r="K31" s="178"/>
      <c r="L31" s="49"/>
      <c r="M31" s="49"/>
      <c r="N31" s="49"/>
      <c r="O31" s="49"/>
      <c r="P31" s="49"/>
      <c r="Q31" s="49"/>
      <c r="R31" s="49"/>
      <c r="S31" s="49"/>
      <c r="T31" s="49"/>
      <c r="U31" s="49"/>
      <c r="V31" s="49"/>
      <c r="W31" s="49"/>
      <c r="X31" s="49"/>
      <c r="Y31" s="49"/>
      <c r="Z31" s="49"/>
      <c r="AA31" s="49"/>
      <c r="AB31" s="49"/>
      <c r="AC31" s="49"/>
      <c r="AD31" s="49"/>
      <c r="AE31" s="49"/>
    </row>
    <row r="32" spans="1:39" ht="27" customHeight="1">
      <c r="A32" s="651" t="s">
        <v>148</v>
      </c>
      <c r="B32" s="503"/>
      <c r="C32" s="503"/>
      <c r="D32" s="503"/>
      <c r="E32" s="503"/>
      <c r="F32" s="503"/>
      <c r="G32" s="503"/>
      <c r="H32" s="503"/>
      <c r="I32" s="503"/>
      <c r="J32" s="504"/>
      <c r="K32" s="179"/>
      <c r="L32" s="49"/>
      <c r="M32" s="49"/>
      <c r="N32" s="49"/>
      <c r="O32" s="49"/>
      <c r="P32" s="49"/>
      <c r="Q32" s="49"/>
      <c r="R32" s="49"/>
      <c r="S32" s="49"/>
      <c r="T32" s="49"/>
      <c r="U32" s="49"/>
      <c r="V32" s="49"/>
      <c r="W32" s="49"/>
      <c r="X32" s="49"/>
      <c r="Y32" s="49"/>
      <c r="Z32" s="49"/>
      <c r="AA32" s="49"/>
      <c r="AB32" s="49"/>
      <c r="AC32" s="49"/>
      <c r="AD32" s="49"/>
      <c r="AE32" s="49"/>
    </row>
    <row r="33" spans="1:31" ht="31.5" customHeight="1">
      <c r="A33" s="180" t="s">
        <v>69</v>
      </c>
      <c r="B33" s="181"/>
      <c r="C33" s="181"/>
      <c r="D33" s="181"/>
      <c r="E33" s="181"/>
      <c r="F33" s="181"/>
      <c r="G33" s="181"/>
      <c r="H33" s="181"/>
      <c r="I33" s="536" t="s">
        <v>149</v>
      </c>
      <c r="J33" s="513"/>
      <c r="K33" s="514"/>
      <c r="L33" s="49"/>
      <c r="M33" s="49"/>
      <c r="N33" s="49"/>
      <c r="O33" s="49"/>
      <c r="P33" s="49"/>
      <c r="Q33" s="49"/>
      <c r="R33" s="49"/>
      <c r="S33" s="49"/>
      <c r="T33" s="49"/>
      <c r="U33" s="49"/>
      <c r="V33" s="49"/>
      <c r="W33" s="49"/>
      <c r="X33" s="49"/>
      <c r="Y33" s="49"/>
      <c r="Z33" s="49"/>
      <c r="AA33" s="49"/>
      <c r="AB33" s="49"/>
      <c r="AC33" s="49"/>
      <c r="AD33" s="49"/>
      <c r="AE33" s="49"/>
    </row>
    <row r="34" spans="1:31" ht="15.75" customHeight="1">
      <c r="A34" s="57" t="s">
        <v>70</v>
      </c>
      <c r="B34" s="652" t="s">
        <v>71</v>
      </c>
      <c r="C34" s="513"/>
      <c r="D34" s="513"/>
      <c r="E34" s="513"/>
      <c r="F34" s="74"/>
      <c r="G34" s="74"/>
      <c r="H34" s="74"/>
      <c r="I34" s="182"/>
      <c r="J34" s="182"/>
      <c r="K34" s="183"/>
      <c r="L34" s="49"/>
      <c r="M34" s="49"/>
      <c r="N34" s="49"/>
      <c r="O34" s="49"/>
      <c r="P34" s="49"/>
      <c r="Q34" s="49"/>
      <c r="R34" s="49"/>
      <c r="S34" s="49"/>
      <c r="T34" s="49"/>
      <c r="U34" s="49"/>
      <c r="V34" s="49"/>
      <c r="W34" s="49"/>
      <c r="X34" s="49"/>
      <c r="Y34" s="49"/>
      <c r="Z34" s="49"/>
      <c r="AA34" s="49"/>
      <c r="AB34" s="49"/>
      <c r="AC34" s="49"/>
      <c r="AD34" s="49"/>
      <c r="AE34" s="49"/>
    </row>
    <row r="35" spans="1:31" ht="15.75" customHeight="1">
      <c r="A35" s="184"/>
      <c r="B35" s="185" t="s">
        <v>72</v>
      </c>
      <c r="C35" s="185" t="s">
        <v>73</v>
      </c>
      <c r="D35" s="186"/>
      <c r="E35" s="187"/>
      <c r="F35" s="184" t="s">
        <v>74</v>
      </c>
      <c r="G35" s="186"/>
      <c r="H35" s="186"/>
      <c r="I35" s="532" t="s">
        <v>150</v>
      </c>
      <c r="J35" s="501"/>
      <c r="K35" s="530"/>
      <c r="L35" s="100"/>
      <c r="M35" s="100"/>
      <c r="N35" s="100"/>
      <c r="O35" s="100"/>
      <c r="P35" s="100"/>
      <c r="Q35" s="100"/>
      <c r="R35" s="100"/>
      <c r="S35" s="100"/>
      <c r="T35" s="100"/>
      <c r="U35" s="100"/>
      <c r="V35" s="100"/>
      <c r="W35" s="100"/>
      <c r="X35" s="100"/>
      <c r="Y35" s="100"/>
      <c r="Z35" s="100"/>
      <c r="AA35" s="100"/>
      <c r="AB35" s="100"/>
      <c r="AC35" s="100"/>
      <c r="AD35" s="100"/>
      <c r="AE35" s="100"/>
    </row>
    <row r="36" spans="1:31" ht="18.75" customHeight="1">
      <c r="A36" s="184"/>
      <c r="B36" s="185" t="s">
        <v>72</v>
      </c>
      <c r="C36" s="185" t="s">
        <v>75</v>
      </c>
      <c r="D36" s="186"/>
      <c r="E36" s="187"/>
      <c r="F36" s="532" t="str">
        <f>'SKP Kuantitatif'!F36</f>
        <v xml:space="preserve"> Memberikan pengajaran  dengan mengedepankan diskusi bersama dengan para siswa </v>
      </c>
      <c r="G36" s="501"/>
      <c r="H36" s="530"/>
      <c r="I36" s="529"/>
      <c r="J36" s="501"/>
      <c r="K36" s="530"/>
      <c r="L36" s="100"/>
      <c r="M36" s="100"/>
      <c r="N36" s="100"/>
      <c r="O36" s="100"/>
      <c r="P36" s="100"/>
      <c r="Q36" s="100"/>
      <c r="R36" s="100"/>
      <c r="S36" s="100"/>
      <c r="T36" s="100"/>
      <c r="U36" s="100"/>
      <c r="V36" s="100"/>
      <c r="W36" s="100"/>
      <c r="X36" s="100"/>
      <c r="Y36" s="100"/>
      <c r="Z36" s="100"/>
      <c r="AA36" s="100"/>
      <c r="AB36" s="100"/>
      <c r="AC36" s="100"/>
      <c r="AD36" s="100"/>
      <c r="AE36" s="100"/>
    </row>
    <row r="37" spans="1:31" ht="42.75" customHeight="1">
      <c r="A37" s="184"/>
      <c r="B37" s="185" t="s">
        <v>72</v>
      </c>
      <c r="C37" s="185" t="s">
        <v>77</v>
      </c>
      <c r="D37" s="186"/>
      <c r="E37" s="187"/>
      <c r="F37" s="524"/>
      <c r="G37" s="525"/>
      <c r="H37" s="526"/>
      <c r="I37" s="529"/>
      <c r="J37" s="501"/>
      <c r="K37" s="530"/>
      <c r="L37" s="100"/>
      <c r="M37" s="100"/>
      <c r="N37" s="100"/>
      <c r="O37" s="100"/>
      <c r="P37" s="100"/>
      <c r="Q37" s="100"/>
      <c r="R37" s="100"/>
      <c r="S37" s="100"/>
      <c r="T37" s="100"/>
      <c r="U37" s="100"/>
      <c r="V37" s="100"/>
      <c r="W37" s="100"/>
      <c r="X37" s="100"/>
      <c r="Y37" s="100"/>
      <c r="Z37" s="100"/>
      <c r="AA37" s="100"/>
      <c r="AB37" s="100"/>
      <c r="AC37" s="100"/>
      <c r="AD37" s="100"/>
      <c r="AE37" s="100"/>
    </row>
    <row r="38" spans="1:31" ht="15.75" customHeight="1">
      <c r="A38" s="57">
        <v>2</v>
      </c>
      <c r="B38" s="647" t="s">
        <v>78</v>
      </c>
      <c r="C38" s="513"/>
      <c r="D38" s="513"/>
      <c r="E38" s="513"/>
      <c r="F38" s="74"/>
      <c r="G38" s="74"/>
      <c r="H38" s="74"/>
      <c r="I38" s="188"/>
      <c r="J38" s="188"/>
      <c r="K38" s="183"/>
      <c r="L38" s="100"/>
      <c r="M38" s="100"/>
      <c r="N38" s="100"/>
      <c r="O38" s="100"/>
      <c r="P38" s="100"/>
      <c r="Q38" s="100"/>
      <c r="R38" s="100"/>
      <c r="S38" s="100"/>
      <c r="T38" s="100"/>
      <c r="U38" s="100"/>
      <c r="V38" s="100"/>
      <c r="W38" s="100"/>
      <c r="X38" s="100"/>
      <c r="Y38" s="100"/>
      <c r="Z38" s="100"/>
      <c r="AA38" s="100"/>
      <c r="AB38" s="100"/>
      <c r="AC38" s="100"/>
      <c r="AD38" s="100"/>
      <c r="AE38" s="100"/>
    </row>
    <row r="39" spans="1:31" ht="15.75" customHeight="1">
      <c r="A39" s="184"/>
      <c r="B39" s="185" t="s">
        <v>72</v>
      </c>
      <c r="C39" s="552" t="s">
        <v>79</v>
      </c>
      <c r="D39" s="501"/>
      <c r="E39" s="530"/>
      <c r="F39" s="184" t="s">
        <v>74</v>
      </c>
      <c r="G39" s="186"/>
      <c r="H39" s="186"/>
      <c r="I39" s="532"/>
      <c r="J39" s="501"/>
      <c r="K39" s="530"/>
      <c r="L39" s="100"/>
      <c r="M39" s="100"/>
      <c r="N39" s="100"/>
      <c r="O39" s="100"/>
      <c r="P39" s="100"/>
      <c r="Q39" s="100"/>
      <c r="R39" s="100"/>
      <c r="S39" s="100"/>
      <c r="T39" s="100"/>
      <c r="U39" s="100"/>
      <c r="V39" s="100"/>
      <c r="W39" s="100"/>
      <c r="X39" s="100"/>
      <c r="Y39" s="100"/>
      <c r="Z39" s="100"/>
      <c r="AA39" s="100"/>
      <c r="AB39" s="100"/>
      <c r="AC39" s="100"/>
      <c r="AD39" s="100"/>
      <c r="AE39" s="100"/>
    </row>
    <row r="40" spans="1:31" ht="18.75" customHeight="1">
      <c r="A40" s="184"/>
      <c r="B40" s="186"/>
      <c r="C40" s="501"/>
      <c r="D40" s="501"/>
      <c r="E40" s="530"/>
      <c r="F40" s="184"/>
      <c r="G40" s="186"/>
      <c r="H40" s="186"/>
      <c r="I40" s="529"/>
      <c r="J40" s="501"/>
      <c r="K40" s="530"/>
      <c r="L40" s="100"/>
      <c r="M40" s="100"/>
      <c r="N40" s="100"/>
      <c r="O40" s="100"/>
      <c r="P40" s="100"/>
      <c r="Q40" s="100"/>
      <c r="R40" s="100"/>
      <c r="S40" s="100"/>
      <c r="T40" s="100"/>
      <c r="U40" s="100"/>
      <c r="V40" s="100"/>
      <c r="W40" s="100"/>
      <c r="X40" s="100"/>
      <c r="Y40" s="100"/>
      <c r="Z40" s="100"/>
      <c r="AA40" s="100"/>
      <c r="AB40" s="100"/>
      <c r="AC40" s="100"/>
      <c r="AD40" s="100"/>
      <c r="AE40" s="100"/>
    </row>
    <row r="41" spans="1:31" ht="15.75" customHeight="1">
      <c r="A41" s="184"/>
      <c r="B41" s="185" t="s">
        <v>72</v>
      </c>
      <c r="C41" s="552" t="s">
        <v>81</v>
      </c>
      <c r="D41" s="501"/>
      <c r="E41" s="530"/>
      <c r="F41" s="532" t="str">
        <f>'SKP Kuantitatif'!F40</f>
        <v>selalu menjaga integritas dalam menjalankan tugas</v>
      </c>
      <c r="G41" s="501"/>
      <c r="H41" s="501"/>
      <c r="I41" s="532" t="s">
        <v>151</v>
      </c>
      <c r="J41" s="501"/>
      <c r="K41" s="530"/>
      <c r="L41" s="100"/>
      <c r="M41" s="100"/>
      <c r="N41" s="100"/>
      <c r="O41" s="100"/>
      <c r="P41" s="100"/>
      <c r="Q41" s="100"/>
      <c r="R41" s="100"/>
      <c r="S41" s="100"/>
      <c r="T41" s="100"/>
      <c r="U41" s="100"/>
      <c r="V41" s="100"/>
      <c r="W41" s="100"/>
      <c r="X41" s="100"/>
      <c r="Y41" s="100"/>
      <c r="Z41" s="100"/>
      <c r="AA41" s="100"/>
      <c r="AB41" s="100"/>
      <c r="AC41" s="100"/>
      <c r="AD41" s="100"/>
      <c r="AE41" s="100"/>
    </row>
    <row r="42" spans="1:31" ht="19.5" customHeight="1">
      <c r="A42" s="184"/>
      <c r="B42" s="186"/>
      <c r="C42" s="501"/>
      <c r="D42" s="501"/>
      <c r="E42" s="530"/>
      <c r="F42" s="529"/>
      <c r="G42" s="501"/>
      <c r="H42" s="501"/>
      <c r="I42" s="529"/>
      <c r="J42" s="501"/>
      <c r="K42" s="530"/>
      <c r="L42" s="100"/>
      <c r="M42" s="100"/>
      <c r="N42" s="100"/>
      <c r="O42" s="100"/>
      <c r="P42" s="100"/>
      <c r="Q42" s="100"/>
      <c r="R42" s="100"/>
      <c r="S42" s="100"/>
      <c r="T42" s="100"/>
      <c r="U42" s="100"/>
      <c r="V42" s="100"/>
      <c r="W42" s="100"/>
      <c r="X42" s="100"/>
      <c r="Y42" s="100"/>
      <c r="Z42" s="100"/>
      <c r="AA42" s="100"/>
      <c r="AB42" s="100"/>
      <c r="AC42" s="100"/>
      <c r="AD42" s="100"/>
      <c r="AE42" s="100"/>
    </row>
    <row r="43" spans="1:31" ht="72" customHeight="1">
      <c r="A43" s="184"/>
      <c r="B43" s="185" t="s">
        <v>72</v>
      </c>
      <c r="C43" s="185" t="s">
        <v>82</v>
      </c>
      <c r="D43" s="186"/>
      <c r="E43" s="187"/>
      <c r="F43" s="184"/>
      <c r="G43" s="186"/>
      <c r="H43" s="186"/>
      <c r="I43" s="529"/>
      <c r="J43" s="501"/>
      <c r="K43" s="530"/>
      <c r="L43" s="100"/>
      <c r="M43" s="100"/>
      <c r="N43" s="100"/>
      <c r="O43" s="100"/>
      <c r="P43" s="100"/>
      <c r="Q43" s="100"/>
      <c r="R43" s="100"/>
      <c r="S43" s="100"/>
      <c r="T43" s="100"/>
      <c r="U43" s="100"/>
      <c r="V43" s="100"/>
      <c r="W43" s="100"/>
      <c r="X43" s="100"/>
      <c r="Y43" s="100"/>
      <c r="Z43" s="100"/>
      <c r="AA43" s="100"/>
      <c r="AB43" s="100"/>
      <c r="AC43" s="100"/>
      <c r="AD43" s="100"/>
      <c r="AE43" s="100"/>
    </row>
    <row r="44" spans="1:31" ht="15.75" customHeight="1">
      <c r="A44" s="57">
        <v>3</v>
      </c>
      <c r="B44" s="74" t="s">
        <v>83</v>
      </c>
      <c r="C44" s="74"/>
      <c r="D44" s="74"/>
      <c r="E44" s="74"/>
      <c r="F44" s="74"/>
      <c r="G44" s="74"/>
      <c r="H44" s="74"/>
      <c r="I44" s="188"/>
      <c r="J44" s="188"/>
      <c r="K44" s="183"/>
      <c r="L44" s="49"/>
      <c r="M44" s="49"/>
      <c r="N44" s="49"/>
      <c r="O44" s="49"/>
      <c r="P44" s="49"/>
      <c r="Q44" s="49"/>
      <c r="R44" s="49"/>
      <c r="S44" s="49"/>
      <c r="T44" s="49"/>
      <c r="U44" s="49"/>
      <c r="V44" s="49"/>
      <c r="W44" s="49"/>
      <c r="X44" s="49"/>
      <c r="Y44" s="49"/>
      <c r="Z44" s="49"/>
      <c r="AA44" s="49"/>
      <c r="AB44" s="49"/>
      <c r="AC44" s="49"/>
      <c r="AD44" s="49"/>
      <c r="AE44" s="49"/>
    </row>
    <row r="45" spans="1:31" ht="15.75" customHeight="1">
      <c r="A45" s="184"/>
      <c r="B45" s="185" t="s">
        <v>72</v>
      </c>
      <c r="C45" s="552" t="s">
        <v>84</v>
      </c>
      <c r="D45" s="501"/>
      <c r="E45" s="530"/>
      <c r="F45" s="184" t="s">
        <v>74</v>
      </c>
      <c r="G45" s="186"/>
      <c r="H45" s="186"/>
      <c r="I45" s="79"/>
      <c r="J45" s="62"/>
      <c r="K45" s="80"/>
      <c r="L45" s="49"/>
      <c r="M45" s="49"/>
      <c r="N45" s="49"/>
      <c r="O45" s="49"/>
      <c r="P45" s="49"/>
      <c r="Q45" s="49"/>
      <c r="R45" s="49"/>
      <c r="S45" s="49"/>
      <c r="T45" s="49"/>
      <c r="U45" s="49"/>
      <c r="V45" s="49"/>
      <c r="W45" s="49"/>
      <c r="X45" s="49"/>
      <c r="Y45" s="49"/>
      <c r="Z45" s="49"/>
      <c r="AA45" s="49"/>
      <c r="AB45" s="49"/>
      <c r="AC45" s="49"/>
      <c r="AD45" s="49"/>
      <c r="AE45" s="49"/>
    </row>
    <row r="46" spans="1:31" ht="36" customHeight="1">
      <c r="A46" s="184"/>
      <c r="B46" s="186"/>
      <c r="C46" s="501"/>
      <c r="D46" s="501"/>
      <c r="E46" s="530"/>
      <c r="F46" s="184" t="str">
        <f>'SKP Kuantitatif'!F47:I47</f>
        <v>- Menyelesaikan setiap pekerjaan sesuai dengan target yang diberikan</v>
      </c>
      <c r="G46" s="186"/>
      <c r="H46" s="186"/>
      <c r="I46" s="532" t="s">
        <v>152</v>
      </c>
      <c r="J46" s="501"/>
      <c r="K46" s="530"/>
      <c r="L46" s="49"/>
      <c r="M46" s="49"/>
      <c r="N46" s="49"/>
      <c r="O46" s="49"/>
      <c r="P46" s="49"/>
      <c r="Q46" s="49"/>
      <c r="R46" s="49"/>
      <c r="S46" s="49"/>
      <c r="T46" s="49"/>
      <c r="U46" s="49"/>
      <c r="V46" s="49"/>
      <c r="W46" s="49"/>
      <c r="X46" s="49"/>
      <c r="Y46" s="49"/>
      <c r="Z46" s="49"/>
      <c r="AA46" s="49"/>
      <c r="AB46" s="49"/>
      <c r="AC46" s="49"/>
      <c r="AD46" s="49"/>
      <c r="AE46" s="49"/>
    </row>
    <row r="47" spans="1:31" ht="30.75" customHeight="1">
      <c r="A47" s="184"/>
      <c r="B47" s="185" t="s">
        <v>72</v>
      </c>
      <c r="C47" s="185" t="s">
        <v>85</v>
      </c>
      <c r="D47" s="186"/>
      <c r="E47" s="187"/>
      <c r="F47" s="532" t="str">
        <f>'SKP Kuantitatif'!F48</f>
        <v>- Bersedia untuk mengajarkan pengetahuan atau keterampilan yang dimiliki kepada orang lain</v>
      </c>
      <c r="G47" s="501"/>
      <c r="H47" s="501"/>
      <c r="I47" s="532" t="s">
        <v>153</v>
      </c>
      <c r="J47" s="501"/>
      <c r="K47" s="530"/>
      <c r="L47" s="49"/>
      <c r="M47" s="49"/>
      <c r="N47" s="49"/>
      <c r="O47" s="49"/>
      <c r="P47" s="49"/>
      <c r="Q47" s="49"/>
      <c r="R47" s="49"/>
      <c r="S47" s="49"/>
      <c r="T47" s="49"/>
      <c r="U47" s="49"/>
      <c r="V47" s="49"/>
      <c r="W47" s="49"/>
      <c r="X47" s="49"/>
      <c r="Y47" s="49"/>
      <c r="Z47" s="49"/>
      <c r="AA47" s="49"/>
      <c r="AB47" s="49"/>
      <c r="AC47" s="49"/>
      <c r="AD47" s="49"/>
      <c r="AE47" s="49"/>
    </row>
    <row r="48" spans="1:31" ht="29.25" customHeight="1">
      <c r="A48" s="184"/>
      <c r="B48" s="185" t="s">
        <v>72</v>
      </c>
      <c r="C48" s="185" t="s">
        <v>87</v>
      </c>
      <c r="D48" s="186"/>
      <c r="E48" s="187"/>
      <c r="F48" s="646"/>
      <c r="G48" s="525"/>
      <c r="H48" s="526"/>
      <c r="I48" s="529"/>
      <c r="J48" s="501"/>
      <c r="K48" s="530"/>
      <c r="L48" s="49"/>
      <c r="M48" s="49"/>
      <c r="N48" s="49"/>
      <c r="O48" s="49"/>
      <c r="P48" s="49"/>
      <c r="Q48" s="49"/>
      <c r="R48" s="49"/>
      <c r="S48" s="49"/>
      <c r="T48" s="49"/>
      <c r="U48" s="49"/>
      <c r="V48" s="49"/>
      <c r="W48" s="49"/>
      <c r="X48" s="49"/>
      <c r="Y48" s="49"/>
      <c r="Z48" s="49"/>
      <c r="AA48" s="49"/>
      <c r="AB48" s="49"/>
      <c r="AC48" s="49"/>
      <c r="AD48" s="49"/>
      <c r="AE48" s="49"/>
    </row>
    <row r="49" spans="1:31" ht="15.75" customHeight="1">
      <c r="A49" s="57">
        <v>4</v>
      </c>
      <c r="B49" s="74" t="s">
        <v>89</v>
      </c>
      <c r="C49" s="74"/>
      <c r="D49" s="74"/>
      <c r="E49" s="74"/>
      <c r="F49" s="74"/>
      <c r="G49" s="74"/>
      <c r="H49" s="74"/>
      <c r="I49" s="188"/>
      <c r="J49" s="188"/>
      <c r="K49" s="183"/>
      <c r="L49" s="49"/>
      <c r="M49" s="49"/>
      <c r="N49" s="49"/>
      <c r="O49" s="49"/>
      <c r="P49" s="49"/>
      <c r="Q49" s="49"/>
      <c r="R49" s="49"/>
      <c r="S49" s="49"/>
      <c r="T49" s="49"/>
      <c r="U49" s="49"/>
      <c r="V49" s="49"/>
      <c r="W49" s="49"/>
      <c r="X49" s="49"/>
      <c r="Y49" s="49"/>
      <c r="Z49" s="49"/>
      <c r="AA49" s="49"/>
      <c r="AB49" s="49"/>
      <c r="AC49" s="49"/>
      <c r="AD49" s="49"/>
      <c r="AE49" s="49"/>
    </row>
    <row r="50" spans="1:31" ht="15.75" customHeight="1">
      <c r="A50" s="184"/>
      <c r="B50" s="185" t="s">
        <v>72</v>
      </c>
      <c r="C50" s="185" t="s">
        <v>90</v>
      </c>
      <c r="D50" s="186"/>
      <c r="E50" s="187"/>
      <c r="F50" s="184" t="s">
        <v>74</v>
      </c>
      <c r="G50" s="186"/>
      <c r="H50" s="186"/>
      <c r="I50" s="532" t="s">
        <v>154</v>
      </c>
      <c r="J50" s="501"/>
      <c r="K50" s="530"/>
      <c r="L50" s="49"/>
      <c r="M50" s="49"/>
      <c r="N50" s="49"/>
      <c r="O50" s="49"/>
      <c r="P50" s="49"/>
      <c r="Q50" s="49"/>
      <c r="R50" s="49"/>
      <c r="S50" s="49"/>
      <c r="T50" s="49"/>
      <c r="U50" s="49"/>
      <c r="V50" s="49"/>
      <c r="W50" s="49"/>
      <c r="X50" s="49"/>
      <c r="Y50" s="49"/>
      <c r="Z50" s="49"/>
      <c r="AA50" s="49"/>
      <c r="AB50" s="49"/>
      <c r="AC50" s="49"/>
      <c r="AD50" s="49"/>
      <c r="AE50" s="49"/>
    </row>
    <row r="51" spans="1:31" ht="39" customHeight="1">
      <c r="A51" s="184"/>
      <c r="B51" s="185" t="s">
        <v>72</v>
      </c>
      <c r="C51" s="185" t="s">
        <v>91</v>
      </c>
      <c r="D51" s="186"/>
      <c r="E51" s="187"/>
      <c r="F51" s="532" t="str">
        <f>'SKP Kuantitatif'!F51</f>
        <v>Selalu membantu para siswa jika mengalami kesulitan dalam memehami materi pelajaran</v>
      </c>
      <c r="G51" s="501"/>
      <c r="H51" s="530"/>
      <c r="I51" s="529"/>
      <c r="J51" s="501"/>
      <c r="K51" s="530"/>
      <c r="L51" s="49"/>
      <c r="M51" s="49"/>
      <c r="N51" s="49"/>
      <c r="O51" s="49"/>
      <c r="P51" s="49"/>
      <c r="Q51" s="49"/>
      <c r="R51" s="49"/>
      <c r="S51" s="49"/>
      <c r="T51" s="49"/>
      <c r="U51" s="49"/>
      <c r="V51" s="49"/>
      <c r="W51" s="49"/>
      <c r="X51" s="49"/>
      <c r="Y51" s="49"/>
      <c r="Z51" s="49"/>
      <c r="AA51" s="49"/>
      <c r="AB51" s="49"/>
      <c r="AC51" s="49"/>
      <c r="AD51" s="49"/>
      <c r="AE51" s="49"/>
    </row>
    <row r="52" spans="1:31" ht="23.25" customHeight="1">
      <c r="A52" s="184"/>
      <c r="B52" s="185" t="s">
        <v>72</v>
      </c>
      <c r="C52" s="185" t="s">
        <v>93</v>
      </c>
      <c r="D52" s="186"/>
      <c r="E52" s="187"/>
      <c r="F52" s="184"/>
      <c r="G52" s="186"/>
      <c r="H52" s="186"/>
      <c r="I52" s="529"/>
      <c r="J52" s="501"/>
      <c r="K52" s="530"/>
      <c r="L52" s="49"/>
      <c r="M52" s="49"/>
      <c r="N52" s="49"/>
      <c r="O52" s="49"/>
      <c r="P52" s="49"/>
      <c r="Q52" s="49"/>
      <c r="R52" s="49"/>
      <c r="S52" s="49"/>
      <c r="T52" s="49"/>
      <c r="U52" s="49"/>
      <c r="V52" s="49"/>
      <c r="W52" s="49"/>
      <c r="X52" s="49"/>
      <c r="Y52" s="49"/>
      <c r="Z52" s="49"/>
      <c r="AA52" s="49"/>
      <c r="AB52" s="49"/>
      <c r="AC52" s="49"/>
      <c r="AD52" s="49"/>
      <c r="AE52" s="49"/>
    </row>
    <row r="53" spans="1:31" ht="15.75" customHeight="1">
      <c r="A53" s="57">
        <v>5</v>
      </c>
      <c r="B53" s="74" t="s">
        <v>94</v>
      </c>
      <c r="C53" s="74"/>
      <c r="D53" s="74"/>
      <c r="E53" s="74"/>
      <c r="F53" s="74"/>
      <c r="G53" s="74"/>
      <c r="H53" s="74"/>
      <c r="I53" s="188"/>
      <c r="J53" s="188"/>
      <c r="K53" s="183"/>
      <c r="L53" s="49"/>
      <c r="M53" s="49"/>
      <c r="N53" s="49"/>
      <c r="O53" s="49"/>
      <c r="P53" s="49"/>
      <c r="Q53" s="49"/>
      <c r="R53" s="49"/>
      <c r="S53" s="49"/>
      <c r="T53" s="49"/>
      <c r="U53" s="49"/>
      <c r="V53" s="49"/>
      <c r="W53" s="49"/>
      <c r="X53" s="49"/>
      <c r="Y53" s="49"/>
      <c r="Z53" s="49"/>
      <c r="AA53" s="49"/>
      <c r="AB53" s="49"/>
      <c r="AC53" s="49"/>
      <c r="AD53" s="49"/>
      <c r="AE53" s="49"/>
    </row>
    <row r="54" spans="1:31" ht="15.75" customHeight="1">
      <c r="A54" s="184"/>
      <c r="B54" s="185" t="s">
        <v>72</v>
      </c>
      <c r="C54" s="552" t="s">
        <v>95</v>
      </c>
      <c r="D54" s="501"/>
      <c r="E54" s="530"/>
      <c r="F54" s="184" t="s">
        <v>74</v>
      </c>
      <c r="G54" s="186"/>
      <c r="H54" s="186"/>
      <c r="I54" s="532" t="s">
        <v>155</v>
      </c>
      <c r="J54" s="501"/>
      <c r="K54" s="530"/>
      <c r="L54" s="49"/>
      <c r="M54" s="49"/>
      <c r="N54" s="49"/>
      <c r="O54" s="49"/>
      <c r="P54" s="49"/>
      <c r="Q54" s="49"/>
      <c r="R54" s="49"/>
      <c r="S54" s="49"/>
      <c r="T54" s="49"/>
      <c r="U54" s="49"/>
      <c r="V54" s="49"/>
      <c r="W54" s="49"/>
      <c r="X54" s="49"/>
      <c r="Y54" s="49"/>
      <c r="Z54" s="49"/>
      <c r="AA54" s="49"/>
      <c r="AB54" s="49"/>
      <c r="AC54" s="49"/>
      <c r="AD54" s="49"/>
      <c r="AE54" s="49"/>
    </row>
    <row r="55" spans="1:31" ht="15.75" customHeight="1">
      <c r="A55" s="184"/>
      <c r="B55" s="186"/>
      <c r="C55" s="501"/>
      <c r="D55" s="501"/>
      <c r="E55" s="530"/>
      <c r="F55" s="184" t="str">
        <f>'SKP Kuantitatif'!F55</f>
        <v xml:space="preserve"> Selalu taat terhadap pancasila dalam menjalankan tugas</v>
      </c>
      <c r="G55" s="186"/>
      <c r="H55" s="186"/>
      <c r="I55" s="529"/>
      <c r="J55" s="501"/>
      <c r="K55" s="530"/>
      <c r="L55" s="49"/>
      <c r="M55" s="49"/>
      <c r="N55" s="49"/>
      <c r="O55" s="49"/>
      <c r="P55" s="49"/>
      <c r="Q55" s="49"/>
      <c r="R55" s="49"/>
      <c r="S55" s="49"/>
      <c r="T55" s="49"/>
      <c r="U55" s="49"/>
      <c r="V55" s="49"/>
      <c r="W55" s="49"/>
      <c r="X55" s="49"/>
      <c r="Y55" s="49"/>
      <c r="Z55" s="49"/>
      <c r="AA55" s="49"/>
      <c r="AB55" s="49"/>
      <c r="AC55" s="49"/>
      <c r="AD55" s="49"/>
      <c r="AE55" s="49"/>
    </row>
    <row r="56" spans="1:31" ht="15.75" customHeight="1">
      <c r="A56" s="184"/>
      <c r="B56" s="186"/>
      <c r="C56" s="501"/>
      <c r="D56" s="501"/>
      <c r="E56" s="530"/>
      <c r="F56" s="532"/>
      <c r="G56" s="501"/>
      <c r="H56" s="501"/>
      <c r="I56" s="529"/>
      <c r="J56" s="501"/>
      <c r="K56" s="530"/>
      <c r="L56" s="49"/>
      <c r="M56" s="49"/>
      <c r="N56" s="49"/>
      <c r="O56" s="49"/>
      <c r="P56" s="49"/>
      <c r="Q56" s="49"/>
      <c r="R56" s="49"/>
      <c r="S56" s="49"/>
      <c r="T56" s="49"/>
      <c r="U56" s="49"/>
      <c r="V56" s="49"/>
      <c r="W56" s="49"/>
      <c r="X56" s="49"/>
      <c r="Y56" s="49"/>
      <c r="Z56" s="49"/>
      <c r="AA56" s="49"/>
      <c r="AB56" s="49"/>
      <c r="AC56" s="49"/>
      <c r="AD56" s="49"/>
      <c r="AE56" s="49"/>
    </row>
    <row r="57" spans="1:31" ht="15.75" customHeight="1">
      <c r="A57" s="184"/>
      <c r="B57" s="186"/>
      <c r="C57" s="501"/>
      <c r="D57" s="501"/>
      <c r="E57" s="530"/>
      <c r="F57" s="529"/>
      <c r="G57" s="501"/>
      <c r="H57" s="501"/>
      <c r="I57" s="529"/>
      <c r="J57" s="501"/>
      <c r="K57" s="530"/>
      <c r="L57" s="49"/>
      <c r="M57" s="49"/>
      <c r="N57" s="49"/>
      <c r="O57" s="49"/>
      <c r="P57" s="49"/>
      <c r="Q57" s="49"/>
      <c r="R57" s="49"/>
      <c r="S57" s="49"/>
      <c r="T57" s="49"/>
      <c r="U57" s="49"/>
      <c r="V57" s="49"/>
      <c r="W57" s="49"/>
      <c r="X57" s="49"/>
      <c r="Y57" s="49"/>
      <c r="Z57" s="49"/>
      <c r="AA57" s="49"/>
      <c r="AB57" s="49"/>
      <c r="AC57" s="49"/>
      <c r="AD57" s="49"/>
      <c r="AE57" s="49"/>
    </row>
    <row r="58" spans="1:31" ht="15.75" customHeight="1">
      <c r="A58" s="184"/>
      <c r="B58" s="185" t="s">
        <v>72</v>
      </c>
      <c r="C58" s="552" t="s">
        <v>97</v>
      </c>
      <c r="D58" s="501"/>
      <c r="E58" s="530"/>
      <c r="F58" s="184"/>
      <c r="G58" s="186"/>
      <c r="H58" s="186"/>
      <c r="I58" s="529"/>
      <c r="J58" s="501"/>
      <c r="K58" s="530"/>
      <c r="L58" s="49"/>
      <c r="M58" s="49"/>
      <c r="N58" s="49"/>
      <c r="O58" s="49"/>
      <c r="P58" s="49"/>
      <c r="Q58" s="49"/>
      <c r="R58" s="49"/>
      <c r="S58" s="49"/>
      <c r="T58" s="49"/>
      <c r="U58" s="49"/>
      <c r="V58" s="49"/>
      <c r="W58" s="49"/>
      <c r="X58" s="49"/>
      <c r="Y58" s="49"/>
      <c r="Z58" s="49"/>
      <c r="AA58" s="49"/>
      <c r="AB58" s="49"/>
      <c r="AC58" s="49"/>
      <c r="AD58" s="49"/>
      <c r="AE58" s="49"/>
    </row>
    <row r="59" spans="1:31" ht="15.75" customHeight="1">
      <c r="A59" s="184"/>
      <c r="B59" s="186"/>
      <c r="C59" s="501"/>
      <c r="D59" s="501"/>
      <c r="E59" s="530"/>
      <c r="F59" s="184"/>
      <c r="G59" s="186"/>
      <c r="H59" s="186"/>
      <c r="I59" s="529"/>
      <c r="J59" s="501"/>
      <c r="K59" s="530"/>
      <c r="L59" s="49"/>
      <c r="M59" s="49"/>
      <c r="N59" s="49"/>
      <c r="O59" s="49"/>
      <c r="P59" s="49"/>
      <c r="Q59" s="49"/>
      <c r="R59" s="49"/>
      <c r="S59" s="49"/>
      <c r="T59" s="49"/>
      <c r="U59" s="49"/>
      <c r="V59" s="49"/>
      <c r="W59" s="49"/>
      <c r="X59" s="49"/>
      <c r="Y59" s="49"/>
      <c r="Z59" s="49"/>
      <c r="AA59" s="49"/>
      <c r="AB59" s="49"/>
      <c r="AC59" s="49"/>
      <c r="AD59" s="49"/>
      <c r="AE59" s="49"/>
    </row>
    <row r="60" spans="1:31" ht="15.75" customHeight="1">
      <c r="A60" s="184"/>
      <c r="B60" s="185" t="s">
        <v>72</v>
      </c>
      <c r="C60" s="185" t="s">
        <v>98</v>
      </c>
      <c r="D60" s="186"/>
      <c r="E60" s="187"/>
      <c r="F60" s="184"/>
      <c r="G60" s="186"/>
      <c r="H60" s="186"/>
      <c r="I60" s="529"/>
      <c r="J60" s="501"/>
      <c r="K60" s="530"/>
      <c r="L60" s="49"/>
      <c r="M60" s="49"/>
      <c r="N60" s="49"/>
      <c r="O60" s="49"/>
      <c r="P60" s="49"/>
      <c r="Q60" s="49"/>
      <c r="R60" s="49"/>
      <c r="S60" s="49"/>
      <c r="T60" s="49"/>
      <c r="U60" s="49"/>
      <c r="V60" s="49"/>
      <c r="W60" s="49"/>
      <c r="X60" s="49"/>
      <c r="Y60" s="49"/>
      <c r="Z60" s="49"/>
      <c r="AA60" s="49"/>
      <c r="AB60" s="49"/>
      <c r="AC60" s="49"/>
      <c r="AD60" s="49"/>
      <c r="AE60" s="49"/>
    </row>
    <row r="61" spans="1:31" ht="15.75" customHeight="1">
      <c r="A61" s="57">
        <v>6</v>
      </c>
      <c r="B61" s="74" t="s">
        <v>99</v>
      </c>
      <c r="C61" s="74"/>
      <c r="D61" s="74"/>
      <c r="E61" s="74"/>
      <c r="F61" s="74"/>
      <c r="G61" s="74"/>
      <c r="H61" s="74"/>
      <c r="I61" s="188"/>
      <c r="J61" s="188"/>
      <c r="K61" s="183"/>
      <c r="L61" s="49"/>
      <c r="M61" s="49"/>
      <c r="N61" s="49"/>
      <c r="O61" s="49"/>
      <c r="P61" s="49"/>
      <c r="Q61" s="49"/>
      <c r="R61" s="49"/>
      <c r="S61" s="49"/>
      <c r="T61" s="49"/>
      <c r="U61" s="49"/>
      <c r="V61" s="49"/>
      <c r="W61" s="49"/>
      <c r="X61" s="49"/>
      <c r="Y61" s="49"/>
      <c r="Z61" s="49"/>
      <c r="AA61" s="49"/>
      <c r="AB61" s="49"/>
      <c r="AC61" s="49"/>
      <c r="AD61" s="49"/>
      <c r="AE61" s="49"/>
    </row>
    <row r="62" spans="1:31" ht="15.75" customHeight="1">
      <c r="A62" s="184"/>
      <c r="B62" s="185" t="s">
        <v>72</v>
      </c>
      <c r="C62" s="185" t="s">
        <v>100</v>
      </c>
      <c r="D62" s="186"/>
      <c r="E62" s="187"/>
      <c r="F62" s="184" t="s">
        <v>74</v>
      </c>
      <c r="G62" s="186"/>
      <c r="H62" s="186"/>
      <c r="I62" s="532" t="s">
        <v>156</v>
      </c>
      <c r="J62" s="501"/>
      <c r="K62" s="530"/>
      <c r="L62" s="49"/>
      <c r="M62" s="49"/>
      <c r="N62" s="49"/>
      <c r="O62" s="49"/>
      <c r="P62" s="49"/>
      <c r="Q62" s="49"/>
      <c r="R62" s="49"/>
      <c r="S62" s="49"/>
      <c r="T62" s="49"/>
      <c r="U62" s="49"/>
      <c r="V62" s="49"/>
      <c r="W62" s="49"/>
      <c r="X62" s="49"/>
      <c r="Y62" s="49"/>
      <c r="Z62" s="49"/>
      <c r="AA62" s="49"/>
      <c r="AB62" s="49"/>
      <c r="AC62" s="49"/>
      <c r="AD62" s="49"/>
      <c r="AE62" s="49"/>
    </row>
    <row r="63" spans="1:31" ht="30.75" customHeight="1">
      <c r="A63" s="184"/>
      <c r="B63" s="185" t="s">
        <v>72</v>
      </c>
      <c r="C63" s="185" t="s">
        <v>101</v>
      </c>
      <c r="D63" s="186"/>
      <c r="E63" s="187"/>
      <c r="F63" s="532" t="str">
        <f>'SKP Kuantitatif'!F63</f>
        <v>Mengimplementasikan perkembangan teknologi dalam memberikan pelajaran kepada para siswa</v>
      </c>
      <c r="G63" s="501"/>
      <c r="H63" s="530"/>
      <c r="I63" s="529"/>
      <c r="J63" s="501"/>
      <c r="K63" s="530"/>
      <c r="L63" s="49"/>
      <c r="M63" s="49"/>
      <c r="N63" s="49"/>
      <c r="O63" s="49"/>
      <c r="P63" s="49"/>
      <c r="Q63" s="49"/>
      <c r="R63" s="49"/>
      <c r="S63" s="49"/>
      <c r="T63" s="49"/>
      <c r="U63" s="49"/>
      <c r="V63" s="49"/>
      <c r="W63" s="49"/>
      <c r="X63" s="49"/>
      <c r="Y63" s="49"/>
      <c r="Z63" s="49"/>
      <c r="AA63" s="49"/>
      <c r="AB63" s="49"/>
      <c r="AC63" s="49"/>
      <c r="AD63" s="49"/>
      <c r="AE63" s="49"/>
    </row>
    <row r="64" spans="1:31" ht="37.5" customHeight="1">
      <c r="A64" s="184"/>
      <c r="B64" s="185" t="s">
        <v>72</v>
      </c>
      <c r="C64" s="185" t="s">
        <v>103</v>
      </c>
      <c r="D64" s="186"/>
      <c r="E64" s="187"/>
      <c r="F64" s="184"/>
      <c r="G64" s="186"/>
      <c r="H64" s="186"/>
      <c r="I64" s="529"/>
      <c r="J64" s="501"/>
      <c r="K64" s="530"/>
      <c r="L64" s="49"/>
      <c r="M64" s="49"/>
      <c r="N64" s="49"/>
      <c r="O64" s="49"/>
      <c r="P64" s="49"/>
      <c r="Q64" s="49"/>
      <c r="R64" s="49"/>
      <c r="S64" s="49"/>
      <c r="T64" s="49"/>
      <c r="U64" s="49"/>
      <c r="V64" s="49"/>
      <c r="W64" s="49"/>
      <c r="X64" s="49"/>
      <c r="Y64" s="49"/>
      <c r="Z64" s="49"/>
      <c r="AA64" s="49"/>
      <c r="AB64" s="49"/>
      <c r="AC64" s="49"/>
      <c r="AD64" s="49"/>
      <c r="AE64" s="49"/>
    </row>
    <row r="65" spans="1:31" ht="15.75" customHeight="1">
      <c r="A65" s="57">
        <v>7</v>
      </c>
      <c r="B65" s="74" t="s">
        <v>104</v>
      </c>
      <c r="C65" s="74"/>
      <c r="D65" s="74"/>
      <c r="E65" s="74"/>
      <c r="F65" s="74"/>
      <c r="G65" s="74"/>
      <c r="H65" s="74"/>
      <c r="I65" s="188"/>
      <c r="J65" s="188"/>
      <c r="K65" s="183"/>
      <c r="L65" s="49"/>
      <c r="M65" s="49"/>
      <c r="N65" s="49"/>
      <c r="O65" s="49"/>
      <c r="P65" s="49"/>
      <c r="Q65" s="49"/>
      <c r="R65" s="49"/>
      <c r="S65" s="49"/>
      <c r="T65" s="49"/>
      <c r="U65" s="49"/>
      <c r="V65" s="49"/>
      <c r="W65" s="49"/>
      <c r="X65" s="49"/>
      <c r="Y65" s="49"/>
      <c r="Z65" s="49"/>
      <c r="AA65" s="49"/>
      <c r="AB65" s="49"/>
      <c r="AC65" s="49"/>
      <c r="AD65" s="49"/>
      <c r="AE65" s="49"/>
    </row>
    <row r="66" spans="1:31" ht="15.75" customHeight="1">
      <c r="A66" s="184"/>
      <c r="B66" s="185" t="s">
        <v>72</v>
      </c>
      <c r="C66" s="552" t="s">
        <v>105</v>
      </c>
      <c r="D66" s="501"/>
      <c r="E66" s="530"/>
      <c r="F66" s="184" t="s">
        <v>74</v>
      </c>
      <c r="G66" s="186"/>
      <c r="H66" s="186"/>
      <c r="I66" s="532" t="s">
        <v>157</v>
      </c>
      <c r="J66" s="501"/>
      <c r="K66" s="530"/>
      <c r="L66" s="49"/>
      <c r="M66" s="49"/>
      <c r="N66" s="49"/>
      <c r="O66" s="49"/>
      <c r="P66" s="49"/>
      <c r="Q66" s="49"/>
      <c r="R66" s="49"/>
      <c r="S66" s="49"/>
      <c r="T66" s="49"/>
      <c r="U66" s="49"/>
      <c r="V66" s="49"/>
      <c r="W66" s="49"/>
      <c r="X66" s="49"/>
      <c r="Y66" s="49"/>
      <c r="Z66" s="49"/>
      <c r="AA66" s="49"/>
      <c r="AB66" s="49"/>
      <c r="AC66" s="49"/>
      <c r="AD66" s="49"/>
      <c r="AE66" s="49"/>
    </row>
    <row r="67" spans="1:31" ht="15.75" customHeight="1">
      <c r="A67" s="184"/>
      <c r="B67" s="186"/>
      <c r="C67" s="501"/>
      <c r="D67" s="501"/>
      <c r="E67" s="530"/>
      <c r="F67" s="184"/>
      <c r="G67" s="186"/>
      <c r="H67" s="186"/>
      <c r="I67" s="529"/>
      <c r="J67" s="501"/>
      <c r="K67" s="530"/>
      <c r="L67" s="49"/>
      <c r="M67" s="49"/>
      <c r="N67" s="49"/>
      <c r="O67" s="49"/>
      <c r="P67" s="49"/>
      <c r="Q67" s="49"/>
      <c r="R67" s="49"/>
      <c r="S67" s="49"/>
      <c r="T67" s="49"/>
      <c r="U67" s="49"/>
      <c r="V67" s="49"/>
      <c r="W67" s="49"/>
      <c r="X67" s="49"/>
      <c r="Y67" s="49"/>
      <c r="Z67" s="49"/>
      <c r="AA67" s="49"/>
      <c r="AB67" s="49"/>
      <c r="AC67" s="49"/>
      <c r="AD67" s="49"/>
      <c r="AE67" s="49"/>
    </row>
    <row r="68" spans="1:31" ht="15.75" customHeight="1">
      <c r="A68" s="184"/>
      <c r="B68" s="185" t="s">
        <v>72</v>
      </c>
      <c r="C68" s="552" t="s">
        <v>106</v>
      </c>
      <c r="D68" s="501"/>
      <c r="E68" s="530"/>
      <c r="F68" s="532" t="str">
        <f>'SKP Kuantitatif'!F69</f>
        <v>Aktif berpartisipasi dan berkontribusi sesuai keahliannya</v>
      </c>
      <c r="G68" s="501"/>
      <c r="H68" s="501"/>
      <c r="I68" s="529"/>
      <c r="J68" s="501"/>
      <c r="K68" s="530"/>
      <c r="L68" s="49"/>
      <c r="M68" s="49"/>
      <c r="N68" s="49"/>
      <c r="O68" s="49"/>
      <c r="P68" s="49"/>
      <c r="Q68" s="49"/>
      <c r="R68" s="49"/>
      <c r="S68" s="49"/>
      <c r="T68" s="49"/>
      <c r="U68" s="49"/>
      <c r="V68" s="49"/>
      <c r="W68" s="49"/>
      <c r="X68" s="49"/>
      <c r="Y68" s="49"/>
      <c r="Z68" s="49"/>
      <c r="AA68" s="49"/>
      <c r="AB68" s="49"/>
      <c r="AC68" s="49"/>
      <c r="AD68" s="49"/>
      <c r="AE68" s="49"/>
    </row>
    <row r="69" spans="1:31" ht="15.75" customHeight="1">
      <c r="A69" s="184"/>
      <c r="B69" s="186"/>
      <c r="C69" s="501"/>
      <c r="D69" s="501"/>
      <c r="E69" s="530"/>
      <c r="F69" s="529"/>
      <c r="G69" s="501"/>
      <c r="H69" s="501"/>
      <c r="I69" s="529"/>
      <c r="J69" s="501"/>
      <c r="K69" s="530"/>
      <c r="L69" s="49"/>
      <c r="M69" s="49"/>
      <c r="N69" s="49"/>
      <c r="O69" s="49"/>
      <c r="P69" s="49"/>
      <c r="Q69" s="49"/>
      <c r="R69" s="49"/>
      <c r="S69" s="49"/>
      <c r="T69" s="49"/>
      <c r="U69" s="49"/>
      <c r="V69" s="49"/>
      <c r="W69" s="49"/>
      <c r="X69" s="49"/>
      <c r="Y69" s="49"/>
      <c r="Z69" s="49"/>
      <c r="AA69" s="49"/>
      <c r="AB69" s="49"/>
      <c r="AC69" s="49"/>
      <c r="AD69" s="49"/>
      <c r="AE69" s="49"/>
    </row>
    <row r="70" spans="1:31" ht="15.75" customHeight="1">
      <c r="A70" s="184"/>
      <c r="B70" s="185" t="s">
        <v>72</v>
      </c>
      <c r="C70" s="552" t="s">
        <v>108</v>
      </c>
      <c r="D70" s="501"/>
      <c r="E70" s="530"/>
      <c r="F70" s="184"/>
      <c r="G70" s="186"/>
      <c r="H70" s="186"/>
      <c r="I70" s="529"/>
      <c r="J70" s="501"/>
      <c r="K70" s="530"/>
      <c r="L70" s="49"/>
      <c r="M70" s="49"/>
      <c r="N70" s="49"/>
      <c r="O70" s="49"/>
      <c r="P70" s="49"/>
      <c r="Q70" s="49"/>
      <c r="R70" s="49"/>
      <c r="S70" s="49"/>
      <c r="T70" s="49"/>
      <c r="U70" s="49"/>
      <c r="V70" s="49"/>
      <c r="W70" s="49"/>
      <c r="X70" s="49"/>
      <c r="Y70" s="49"/>
      <c r="Z70" s="49"/>
      <c r="AA70" s="49"/>
      <c r="AB70" s="49"/>
      <c r="AC70" s="49"/>
      <c r="AD70" s="49"/>
      <c r="AE70" s="49"/>
    </row>
    <row r="71" spans="1:31" ht="15.75" customHeight="1">
      <c r="A71" s="184"/>
      <c r="B71" s="186"/>
      <c r="C71" s="501"/>
      <c r="D71" s="501"/>
      <c r="E71" s="530"/>
      <c r="F71" s="184"/>
      <c r="G71" s="186"/>
      <c r="H71" s="186"/>
      <c r="I71" s="529"/>
      <c r="J71" s="501"/>
      <c r="K71" s="530"/>
      <c r="L71" s="49"/>
      <c r="M71" s="49"/>
      <c r="N71" s="49"/>
      <c r="O71" s="49"/>
      <c r="P71" s="49"/>
      <c r="Q71" s="49"/>
      <c r="R71" s="49"/>
      <c r="S71" s="49"/>
      <c r="T71" s="49"/>
      <c r="U71" s="49"/>
      <c r="V71" s="49"/>
      <c r="W71" s="49"/>
      <c r="X71" s="49"/>
      <c r="Y71" s="49"/>
      <c r="Z71" s="49"/>
      <c r="AA71" s="49"/>
      <c r="AB71" s="49"/>
      <c r="AC71" s="49"/>
      <c r="AD71" s="49"/>
      <c r="AE71" s="49"/>
    </row>
    <row r="72" spans="1:31" ht="15.75" customHeight="1">
      <c r="A72" s="184"/>
      <c r="B72" s="186"/>
      <c r="C72" s="186"/>
      <c r="D72" s="186"/>
      <c r="E72" s="187"/>
      <c r="F72" s="184"/>
      <c r="G72" s="186"/>
      <c r="H72" s="186"/>
      <c r="I72" s="524"/>
      <c r="J72" s="525"/>
      <c r="K72" s="526"/>
      <c r="L72" s="49"/>
      <c r="M72" s="49"/>
      <c r="N72" s="49"/>
      <c r="O72" s="49"/>
      <c r="P72" s="49"/>
      <c r="Q72" s="49"/>
      <c r="R72" s="49"/>
      <c r="S72" s="49"/>
      <c r="T72" s="49"/>
      <c r="U72" s="49"/>
      <c r="V72" s="49"/>
      <c r="W72" s="49"/>
      <c r="X72" s="49"/>
      <c r="Y72" s="49"/>
      <c r="Z72" s="49"/>
      <c r="AA72" s="49"/>
      <c r="AB72" s="49"/>
      <c r="AC72" s="49"/>
      <c r="AD72" s="49"/>
      <c r="AE72" s="49"/>
    </row>
    <row r="73" spans="1:31" ht="15.75" customHeight="1">
      <c r="A73" s="644" t="s">
        <v>158</v>
      </c>
      <c r="B73" s="513"/>
      <c r="C73" s="513"/>
      <c r="D73" s="513"/>
      <c r="E73" s="513"/>
      <c r="F73" s="513"/>
      <c r="G73" s="513"/>
      <c r="H73" s="513"/>
      <c r="I73" s="513"/>
      <c r="J73" s="534"/>
      <c r="K73" s="53"/>
      <c r="L73" s="49"/>
      <c r="M73" s="49"/>
      <c r="N73" s="49"/>
      <c r="O73" s="49"/>
      <c r="P73" s="49"/>
      <c r="Q73" s="49"/>
      <c r="R73" s="49"/>
      <c r="S73" s="49"/>
      <c r="T73" s="49"/>
      <c r="U73" s="49"/>
      <c r="V73" s="49"/>
      <c r="W73" s="49"/>
      <c r="X73" s="49"/>
      <c r="Y73" s="49"/>
      <c r="Z73" s="49"/>
      <c r="AA73" s="49"/>
      <c r="AB73" s="49"/>
      <c r="AC73" s="49"/>
      <c r="AD73" s="49"/>
      <c r="AE73" s="49"/>
    </row>
    <row r="74" spans="1:31" ht="15.75" customHeight="1">
      <c r="A74" s="539" t="s">
        <v>159</v>
      </c>
      <c r="B74" s="513"/>
      <c r="C74" s="513"/>
      <c r="D74" s="513"/>
      <c r="E74" s="513"/>
      <c r="F74" s="513"/>
      <c r="G74" s="513"/>
      <c r="H74" s="513"/>
      <c r="I74" s="513"/>
      <c r="J74" s="534"/>
      <c r="K74" s="53"/>
      <c r="L74" s="49"/>
      <c r="M74" s="49"/>
      <c r="N74" s="49"/>
      <c r="O74" s="49"/>
      <c r="P74" s="49"/>
      <c r="Q74" s="49"/>
      <c r="R74" s="49"/>
      <c r="S74" s="49"/>
      <c r="T74" s="49"/>
      <c r="U74" s="49"/>
      <c r="V74" s="49"/>
      <c r="W74" s="49"/>
      <c r="X74" s="49"/>
      <c r="Y74" s="49"/>
      <c r="Z74" s="49"/>
      <c r="AA74" s="49"/>
      <c r="AB74" s="49"/>
      <c r="AC74" s="49"/>
      <c r="AD74" s="49"/>
      <c r="AE74" s="49"/>
    </row>
    <row r="75" spans="1:31" ht="15.75" customHeight="1">
      <c r="A75" s="645" t="s">
        <v>160</v>
      </c>
      <c r="B75" s="513"/>
      <c r="C75" s="513"/>
      <c r="D75" s="513"/>
      <c r="E75" s="513"/>
      <c r="F75" s="513"/>
      <c r="G75" s="513"/>
      <c r="H75" s="513"/>
      <c r="I75" s="513"/>
      <c r="J75" s="534"/>
      <c r="K75" s="53"/>
      <c r="L75" s="49"/>
      <c r="M75" s="49"/>
      <c r="N75" s="49"/>
      <c r="O75" s="49"/>
      <c r="P75" s="49"/>
      <c r="Q75" s="49"/>
      <c r="R75" s="49"/>
      <c r="S75" s="49"/>
      <c r="T75" s="49"/>
      <c r="U75" s="49"/>
      <c r="V75" s="49"/>
      <c r="W75" s="49"/>
      <c r="X75" s="49"/>
      <c r="Y75" s="49"/>
      <c r="Z75" s="49"/>
      <c r="AA75" s="49"/>
      <c r="AB75" s="49"/>
      <c r="AC75" s="49"/>
      <c r="AD75" s="49"/>
      <c r="AE75" s="49"/>
    </row>
    <row r="76" spans="1:31" ht="15.75" customHeight="1">
      <c r="A76" s="539" t="s">
        <v>161</v>
      </c>
      <c r="B76" s="513"/>
      <c r="C76" s="513"/>
      <c r="D76" s="513"/>
      <c r="E76" s="513"/>
      <c r="F76" s="513"/>
      <c r="G76" s="513"/>
      <c r="H76" s="513"/>
      <c r="I76" s="513"/>
      <c r="J76" s="534"/>
      <c r="K76" s="53"/>
      <c r="L76" s="49"/>
      <c r="M76" s="49"/>
      <c r="N76" s="49"/>
      <c r="O76" s="49"/>
      <c r="P76" s="49"/>
      <c r="Q76" s="49"/>
      <c r="R76" s="49"/>
      <c r="S76" s="49"/>
      <c r="T76" s="49"/>
      <c r="U76" s="49"/>
      <c r="V76" s="49"/>
      <c r="W76" s="49"/>
      <c r="X76" s="49"/>
      <c r="Y76" s="49"/>
      <c r="Z76" s="49"/>
      <c r="AA76" s="49"/>
      <c r="AB76" s="49"/>
      <c r="AC76" s="49"/>
      <c r="AD76" s="49"/>
      <c r="AE76" s="49"/>
    </row>
    <row r="77" spans="1:31" ht="15.75" customHeight="1">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row>
    <row r="78" spans="1:31" ht="15.75" customHeight="1">
      <c r="A78" s="49" t="s">
        <v>162</v>
      </c>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row>
    <row r="79" spans="1:31" ht="15.75" customHeight="1">
      <c r="A79" s="49" t="s">
        <v>163</v>
      </c>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row>
    <row r="80" spans="1:31" ht="15.75" customHeight="1">
      <c r="A80" s="49" t="s">
        <v>164</v>
      </c>
      <c r="B80" s="49"/>
      <c r="C80" s="49"/>
      <c r="D80" s="49"/>
      <c r="E80" s="49"/>
      <c r="F80" s="49"/>
      <c r="G80" s="49"/>
      <c r="H80" s="49"/>
      <c r="I80" s="120"/>
      <c r="J80" s="49"/>
      <c r="K80" s="49"/>
      <c r="L80" s="49"/>
      <c r="M80" s="49"/>
      <c r="N80" s="49"/>
      <c r="O80" s="49"/>
      <c r="P80" s="49"/>
      <c r="Q80" s="49"/>
      <c r="R80" s="49"/>
      <c r="S80" s="49"/>
      <c r="T80" s="49"/>
      <c r="U80" s="49"/>
      <c r="V80" s="49"/>
      <c r="W80" s="49"/>
      <c r="X80" s="49"/>
      <c r="Y80" s="49"/>
      <c r="Z80" s="49"/>
      <c r="AA80" s="49"/>
      <c r="AB80" s="49"/>
      <c r="AC80" s="49"/>
      <c r="AD80" s="49"/>
      <c r="AE80" s="49"/>
    </row>
    <row r="81" spans="1:31" ht="15.75" customHeight="1">
      <c r="A81" s="49" t="s">
        <v>165</v>
      </c>
      <c r="B81" s="49"/>
      <c r="C81" s="49"/>
      <c r="D81" s="49"/>
      <c r="E81" s="49"/>
      <c r="F81" s="49"/>
      <c r="G81" s="49"/>
      <c r="H81" s="49"/>
      <c r="I81" s="120"/>
      <c r="J81" s="49"/>
      <c r="K81" s="49"/>
      <c r="L81" s="49"/>
      <c r="M81" s="49"/>
      <c r="N81" s="49"/>
      <c r="O81" s="49"/>
      <c r="P81" s="49"/>
      <c r="Q81" s="49"/>
      <c r="R81" s="49"/>
      <c r="S81" s="49"/>
      <c r="T81" s="49"/>
      <c r="U81" s="49"/>
      <c r="V81" s="49"/>
      <c r="W81" s="49"/>
      <c r="X81" s="49"/>
      <c r="Y81" s="49"/>
      <c r="Z81" s="49"/>
      <c r="AA81" s="49"/>
      <c r="AB81" s="49"/>
      <c r="AC81" s="49"/>
      <c r="AD81" s="49"/>
      <c r="AE81" s="49"/>
    </row>
    <row r="82" spans="1:31" ht="36" customHeight="1">
      <c r="A82" s="548" t="s">
        <v>166</v>
      </c>
      <c r="B82" s="501"/>
      <c r="C82" s="501"/>
      <c r="D82" s="501"/>
      <c r="E82" s="501"/>
      <c r="F82" s="501"/>
      <c r="G82" s="501"/>
      <c r="H82" s="501"/>
      <c r="I82" s="501"/>
      <c r="J82" s="501"/>
      <c r="K82" s="49"/>
      <c r="L82" s="49"/>
      <c r="M82" s="49"/>
      <c r="N82" s="49"/>
      <c r="O82" s="49"/>
      <c r="P82" s="49"/>
      <c r="Q82" s="49"/>
      <c r="R82" s="49"/>
      <c r="S82" s="49"/>
      <c r="T82" s="49"/>
      <c r="U82" s="49"/>
      <c r="V82" s="49"/>
      <c r="W82" s="49"/>
      <c r="X82" s="49"/>
      <c r="Y82" s="49"/>
      <c r="Z82" s="49"/>
      <c r="AA82" s="49"/>
      <c r="AB82" s="49"/>
      <c r="AC82" s="49"/>
      <c r="AD82" s="49"/>
      <c r="AE82" s="49"/>
    </row>
    <row r="83" spans="1:31" ht="15.75" customHeight="1">
      <c r="A83" s="49"/>
      <c r="B83" s="49"/>
      <c r="C83" s="49"/>
      <c r="D83" s="18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row>
    <row r="84" spans="1:31" ht="15.75" customHeight="1">
      <c r="A84" s="49"/>
      <c r="B84" s="49"/>
      <c r="C84" s="49"/>
      <c r="D84" s="120"/>
      <c r="E84" s="120"/>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row>
    <row r="85" spans="1:31" ht="15.75" customHeight="1">
      <c r="A85" s="49"/>
      <c r="B85" s="49"/>
      <c r="C85" s="49"/>
      <c r="D85" s="49"/>
      <c r="E85" s="49"/>
      <c r="F85" s="49"/>
      <c r="G85" s="49"/>
      <c r="H85" s="120" t="s">
        <v>366</v>
      </c>
      <c r="I85" s="49"/>
      <c r="J85" s="120"/>
      <c r="K85" s="49"/>
      <c r="L85" s="49"/>
      <c r="M85" s="49"/>
      <c r="N85" s="49"/>
      <c r="O85" s="49"/>
      <c r="P85" s="49"/>
      <c r="Q85" s="49"/>
      <c r="R85" s="49"/>
      <c r="S85" s="49"/>
      <c r="T85" s="49"/>
      <c r="U85" s="49"/>
      <c r="V85" s="49"/>
      <c r="W85" s="49"/>
      <c r="X85" s="49"/>
      <c r="Y85" s="49"/>
      <c r="Z85" s="49"/>
      <c r="AA85" s="49"/>
      <c r="AB85" s="49"/>
      <c r="AC85" s="49"/>
      <c r="AD85" s="49"/>
      <c r="AE85" s="49"/>
    </row>
    <row r="86" spans="1:31" ht="15.75" customHeight="1">
      <c r="A86" s="49"/>
      <c r="B86" s="49"/>
      <c r="C86" s="49"/>
      <c r="D86" s="49"/>
      <c r="E86" s="49"/>
      <c r="F86" s="49"/>
      <c r="G86" s="49"/>
      <c r="H86" s="120" t="s">
        <v>110</v>
      </c>
      <c r="I86" s="49"/>
      <c r="J86" s="120"/>
      <c r="K86" s="49"/>
      <c r="L86" s="49"/>
      <c r="M86" s="49"/>
      <c r="N86" s="49"/>
      <c r="O86" s="49"/>
      <c r="P86" s="49"/>
      <c r="Q86" s="49"/>
      <c r="R86" s="49"/>
      <c r="S86" s="49"/>
      <c r="T86" s="49"/>
      <c r="U86" s="49"/>
      <c r="V86" s="49"/>
      <c r="W86" s="49"/>
      <c r="X86" s="49"/>
      <c r="Y86" s="49"/>
      <c r="Z86" s="49"/>
      <c r="AA86" s="49"/>
      <c r="AB86" s="49"/>
      <c r="AC86" s="49"/>
      <c r="AD86" s="49"/>
      <c r="AE86" s="49"/>
    </row>
    <row r="87" spans="1:31" ht="25.5" customHeight="1">
      <c r="A87" s="122"/>
      <c r="B87" s="122"/>
      <c r="C87" s="123"/>
      <c r="D87" s="49"/>
      <c r="E87" s="49"/>
      <c r="F87" s="49"/>
      <c r="G87" s="62"/>
      <c r="H87" s="120"/>
      <c r="I87" s="62"/>
      <c r="J87" s="120"/>
      <c r="K87" s="62"/>
      <c r="L87" s="62"/>
      <c r="M87" s="62"/>
      <c r="N87" s="62"/>
      <c r="O87" s="62"/>
      <c r="P87" s="62"/>
      <c r="Q87" s="62"/>
      <c r="R87" s="62"/>
      <c r="S87" s="62"/>
      <c r="T87" s="62"/>
      <c r="U87" s="62"/>
      <c r="V87" s="62"/>
      <c r="W87" s="62"/>
      <c r="X87" s="62"/>
      <c r="Y87" s="62"/>
      <c r="Z87" s="62"/>
      <c r="AA87" s="62"/>
      <c r="AB87" s="62"/>
      <c r="AC87" s="62"/>
      <c r="AD87" s="62"/>
      <c r="AE87" s="62"/>
    </row>
    <row r="88" spans="1:31" ht="15.75" customHeight="1">
      <c r="A88" s="49"/>
      <c r="B88" s="49"/>
      <c r="C88" s="49"/>
      <c r="D88" s="121"/>
      <c r="E88" s="121"/>
      <c r="F88" s="121"/>
      <c r="G88" s="49"/>
      <c r="H88" s="49"/>
      <c r="I88" s="49"/>
      <c r="J88" s="49"/>
      <c r="K88" s="49"/>
      <c r="L88" s="49"/>
      <c r="M88" s="49"/>
      <c r="N88" s="49"/>
      <c r="O88" s="49"/>
      <c r="P88" s="49"/>
      <c r="Q88" s="49"/>
      <c r="R88" s="49"/>
      <c r="S88" s="49"/>
      <c r="T88" s="49"/>
      <c r="U88" s="49"/>
      <c r="V88" s="49"/>
      <c r="W88" s="49"/>
      <c r="X88" s="49"/>
      <c r="Y88" s="49"/>
      <c r="Z88" s="49"/>
      <c r="AA88" s="49"/>
      <c r="AB88" s="49"/>
      <c r="AC88" s="49"/>
      <c r="AD88" s="49"/>
      <c r="AE88" s="49"/>
    </row>
    <row r="89" spans="1:31" ht="15.75" customHeight="1">
      <c r="A89" s="49"/>
      <c r="B89" s="49"/>
      <c r="C89" s="49"/>
      <c r="D89" s="49"/>
      <c r="E89" s="120"/>
      <c r="F89" s="120"/>
      <c r="G89" s="49"/>
      <c r="H89" s="49"/>
      <c r="I89" s="49"/>
      <c r="J89" s="49"/>
      <c r="K89" s="49"/>
      <c r="L89" s="49"/>
      <c r="M89" s="49"/>
      <c r="N89" s="49"/>
      <c r="O89" s="49"/>
      <c r="P89" s="49"/>
      <c r="Q89" s="49"/>
      <c r="R89" s="49"/>
      <c r="S89" s="49"/>
      <c r="T89" s="49"/>
      <c r="U89" s="49"/>
      <c r="V89" s="49"/>
      <c r="W89" s="49"/>
      <c r="X89" s="49"/>
      <c r="Y89" s="49"/>
      <c r="Z89" s="49"/>
      <c r="AA89" s="49"/>
      <c r="AB89" s="49"/>
      <c r="AC89" s="49"/>
      <c r="AD89" s="49"/>
      <c r="AE89" s="49"/>
    </row>
    <row r="90" spans="1:31" ht="15.75" customHeight="1">
      <c r="A90" s="49"/>
      <c r="B90" s="49"/>
      <c r="C90" s="49"/>
      <c r="D90" s="49"/>
      <c r="E90" s="49"/>
      <c r="F90" s="49"/>
      <c r="G90" s="49"/>
      <c r="H90" s="121" t="str">
        <f>'SKP Kuantitatif'!F80</f>
        <v>ARMAN S.Pd</v>
      </c>
      <c r="I90" s="49"/>
      <c r="J90" s="50"/>
      <c r="K90" s="49"/>
      <c r="L90" s="49"/>
      <c r="M90" s="49"/>
      <c r="N90" s="49"/>
      <c r="O90" s="49"/>
      <c r="P90" s="49"/>
      <c r="Q90" s="49"/>
      <c r="R90" s="49"/>
      <c r="S90" s="49"/>
      <c r="T90" s="49"/>
      <c r="U90" s="49"/>
      <c r="V90" s="49"/>
      <c r="W90" s="49"/>
      <c r="X90" s="49"/>
      <c r="Y90" s="49"/>
      <c r="Z90" s="49"/>
      <c r="AA90" s="49"/>
      <c r="AB90" s="49"/>
      <c r="AC90" s="49"/>
      <c r="AD90" s="49"/>
      <c r="AE90" s="49"/>
    </row>
    <row r="91" spans="1:31" ht="15.75" customHeight="1">
      <c r="A91" s="49"/>
      <c r="B91" s="49"/>
      <c r="C91" s="49"/>
      <c r="D91" s="49"/>
      <c r="E91" s="49"/>
      <c r="F91" s="49"/>
      <c r="G91" s="49"/>
      <c r="H91" s="120" t="str">
        <f>'SKP Kuantitatif'!F81</f>
        <v>NIP. 19760702 2002 12 1 004</v>
      </c>
      <c r="I91" s="49"/>
      <c r="J91" s="49"/>
      <c r="K91" s="49"/>
      <c r="L91" s="49"/>
      <c r="M91" s="49"/>
      <c r="N91" s="49"/>
      <c r="O91" s="49"/>
      <c r="P91" s="49"/>
      <c r="Q91" s="49"/>
      <c r="R91" s="49"/>
      <c r="S91" s="49"/>
      <c r="T91" s="49"/>
      <c r="U91" s="49"/>
      <c r="V91" s="49"/>
      <c r="W91" s="49"/>
      <c r="X91" s="49"/>
      <c r="Y91" s="49"/>
      <c r="Z91" s="49"/>
      <c r="AA91" s="49"/>
      <c r="AB91" s="49"/>
      <c r="AC91" s="49"/>
      <c r="AD91" s="49"/>
      <c r="AE91" s="49"/>
    </row>
    <row r="92" spans="1:31" ht="15.75" customHeight="1">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c r="AE92" s="49"/>
    </row>
    <row r="93" spans="1:31" ht="15.75" customHeight="1">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row>
    <row r="94" spans="1:31" ht="15.75" customHeight="1">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row>
    <row r="95" spans="1:31" ht="15.75" customHeight="1">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row>
    <row r="96" spans="1:31" ht="15.75" customHeight="1">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c r="AA96" s="49"/>
      <c r="AB96" s="49"/>
      <c r="AC96" s="49"/>
      <c r="AD96" s="49"/>
      <c r="AE96" s="49"/>
    </row>
    <row r="97" spans="1:31" ht="15.75" customHeight="1">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c r="AA97" s="49"/>
      <c r="AB97" s="49"/>
      <c r="AC97" s="49"/>
      <c r="AD97" s="49"/>
      <c r="AE97" s="49"/>
    </row>
    <row r="98" spans="1:31" ht="15.75" customHeight="1">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c r="AA98" s="49"/>
      <c r="AB98" s="49"/>
      <c r="AC98" s="49"/>
      <c r="AD98" s="49"/>
      <c r="AE98" s="49"/>
    </row>
    <row r="99" spans="1:31" ht="15.75" customHeight="1">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c r="AE99" s="49"/>
    </row>
    <row r="100" spans="1:31" ht="15.75" customHeight="1">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c r="AE100" s="49"/>
    </row>
    <row r="101" spans="1:31" ht="15.75" customHeight="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c r="AC101" s="49"/>
      <c r="AD101" s="49"/>
      <c r="AE101" s="49"/>
    </row>
    <row r="102" spans="1:31" ht="15.75" customHeight="1">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c r="AA102" s="49"/>
      <c r="AB102" s="49"/>
      <c r="AC102" s="49"/>
      <c r="AD102" s="49"/>
      <c r="AE102" s="49"/>
    </row>
    <row r="103" spans="1:31" ht="15.75" customHeight="1">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49"/>
      <c r="AE103" s="49"/>
    </row>
    <row r="104" spans="1:31" ht="15.75" customHeight="1">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c r="AE104" s="49"/>
    </row>
    <row r="105" spans="1:31" ht="15.75" customHeight="1">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c r="AE105" s="49"/>
    </row>
    <row r="106" spans="1:31" ht="15.75" customHeight="1">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c r="AE106" s="49"/>
    </row>
    <row r="107" spans="1:31" ht="15.75" customHeight="1">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c r="AA107" s="49"/>
      <c r="AB107" s="49"/>
      <c r="AC107" s="49"/>
      <c r="AD107" s="49"/>
      <c r="AE107" s="49"/>
    </row>
    <row r="108" spans="1:31" ht="15.75" customHeight="1">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A108" s="49"/>
      <c r="AB108" s="49"/>
      <c r="AC108" s="49"/>
      <c r="AD108" s="49"/>
      <c r="AE108" s="49"/>
    </row>
    <row r="109" spans="1:31" ht="15.75" customHeight="1">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A109" s="49"/>
      <c r="AB109" s="49"/>
      <c r="AC109" s="49"/>
      <c r="AD109" s="49"/>
      <c r="AE109" s="49"/>
    </row>
    <row r="110" spans="1:31" ht="15.75" customHeight="1">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c r="AA110" s="49"/>
      <c r="AB110" s="49"/>
      <c r="AC110" s="49"/>
      <c r="AD110" s="49"/>
      <c r="AE110" s="49"/>
    </row>
    <row r="111" spans="1:31" ht="15.75" customHeight="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c r="AA111" s="49"/>
      <c r="AB111" s="49"/>
      <c r="AC111" s="49"/>
      <c r="AD111" s="49"/>
      <c r="AE111" s="49"/>
    </row>
    <row r="112" spans="1:31" ht="15.75" customHeight="1">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c r="AA112" s="49"/>
      <c r="AB112" s="49"/>
      <c r="AC112" s="49"/>
      <c r="AD112" s="49"/>
      <c r="AE112" s="49"/>
    </row>
    <row r="113" spans="1:31" ht="15.75" customHeight="1">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c r="AA113" s="49"/>
      <c r="AB113" s="49"/>
      <c r="AC113" s="49"/>
      <c r="AD113" s="49"/>
      <c r="AE113" s="49"/>
    </row>
    <row r="114" spans="1:31" ht="15.75" customHeight="1">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c r="AE114" s="49"/>
    </row>
    <row r="115" spans="1:31" ht="15.75" customHeight="1">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c r="AD115" s="49"/>
      <c r="AE115" s="49"/>
    </row>
    <row r="116" spans="1:31" ht="15.75" customHeight="1">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c r="AD116" s="49"/>
      <c r="AE116" s="49"/>
    </row>
    <row r="117" spans="1:31" ht="15.75" customHeight="1">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c r="AC117" s="49"/>
      <c r="AD117" s="49"/>
      <c r="AE117" s="49"/>
    </row>
    <row r="118" spans="1:31" ht="15.75" customHeight="1">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c r="AD118" s="49"/>
      <c r="AE118" s="49"/>
    </row>
    <row r="119" spans="1:31" ht="15.75" customHeight="1">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c r="AC119" s="49"/>
      <c r="AD119" s="49"/>
      <c r="AE119" s="49"/>
    </row>
    <row r="120" spans="1:31" ht="15.75" customHeight="1">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c r="AD120" s="49"/>
      <c r="AE120" s="49"/>
    </row>
    <row r="121" spans="1:31" ht="15.75" customHeight="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row>
    <row r="122" spans="1:31" ht="15.75" customHeight="1">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row>
    <row r="123" spans="1:31" ht="15.75" customHeight="1">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row>
    <row r="124" spans="1:31" ht="15.75" customHeight="1">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c r="AE124" s="49"/>
    </row>
    <row r="125" spans="1:31" ht="15.75" customHeight="1">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c r="AE125" s="49"/>
    </row>
    <row r="126" spans="1:31" ht="15.75" customHeight="1">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row>
    <row r="127" spans="1:31" ht="15.75" customHeight="1">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c r="AC127" s="49"/>
      <c r="AD127" s="49"/>
      <c r="AE127" s="49"/>
    </row>
    <row r="128" spans="1:31" ht="15.75" customHeight="1">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c r="AB128" s="49"/>
      <c r="AC128" s="49"/>
      <c r="AD128" s="49"/>
      <c r="AE128" s="49"/>
    </row>
    <row r="129" spans="1:31" ht="15.75" customHeight="1">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c r="AC129" s="49"/>
      <c r="AD129" s="49"/>
      <c r="AE129" s="49"/>
    </row>
    <row r="130" spans="1:31" ht="15.75" customHeight="1">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c r="AE130" s="49"/>
    </row>
    <row r="131" spans="1:31" ht="15.75" customHeight="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c r="AD131" s="49"/>
      <c r="AE131" s="49"/>
    </row>
    <row r="132" spans="1:31" ht="15.75" customHeight="1">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c r="AE132" s="49"/>
    </row>
    <row r="133" spans="1:31" ht="15.75" customHeight="1">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c r="AE133" s="49"/>
    </row>
    <row r="134" spans="1:31" ht="15.75" customHeight="1">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row>
    <row r="135" spans="1:31" ht="15.75" customHeight="1">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row>
    <row r="136" spans="1:31" ht="15.75" customHeight="1">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row>
    <row r="137" spans="1:31" ht="15.75" customHeight="1">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row>
    <row r="138" spans="1:31" ht="15.75" customHeight="1">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row>
    <row r="139" spans="1:31" ht="15.75" customHeight="1">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row>
    <row r="140" spans="1:31" ht="15.75" customHeight="1">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c r="AE140" s="49"/>
    </row>
    <row r="141" spans="1:31" ht="15.75" customHeight="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c r="AD141" s="49"/>
      <c r="AE141" s="49"/>
    </row>
    <row r="142" spans="1:31" ht="15.75" customHeight="1">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c r="AE142" s="49"/>
    </row>
    <row r="143" spans="1:31" ht="15.75" customHeight="1">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row>
    <row r="144" spans="1:31" ht="15.75" customHeight="1">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row>
    <row r="145" spans="1:31" ht="15.75" customHeight="1">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row>
    <row r="146" spans="1:31" ht="15.75" customHeight="1">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c r="AE146" s="49"/>
    </row>
    <row r="147" spans="1:31" ht="15.75" customHeight="1">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row>
    <row r="148" spans="1:31" ht="15.75" customHeight="1">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row>
    <row r="149" spans="1:31" ht="15.75" customHeight="1">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row>
    <row r="150" spans="1:31" ht="15.75" customHeight="1">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row>
    <row r="151" spans="1:31" ht="15.75" customHeight="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row>
    <row r="152" spans="1:31" ht="15.75" customHeight="1">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row>
    <row r="153" spans="1:31" ht="15.75" customHeight="1">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row>
    <row r="154" spans="1:31" ht="15.75" customHeight="1">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c r="AE154" s="49"/>
    </row>
    <row r="155" spans="1:31" ht="15.75" customHeight="1">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row>
    <row r="156" spans="1:31" ht="15.75" customHeight="1">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c r="AE156" s="49"/>
    </row>
    <row r="157" spans="1:31" ht="15.75" customHeight="1">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49"/>
    </row>
    <row r="158" spans="1:31" ht="15.75" customHeight="1">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c r="AE158" s="49"/>
    </row>
    <row r="159" spans="1:31" ht="15.75" customHeight="1">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c r="AE159" s="49"/>
    </row>
    <row r="160" spans="1:31" ht="15.75" customHeight="1">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c r="AC160" s="49"/>
      <c r="AD160" s="49"/>
      <c r="AE160" s="49"/>
    </row>
    <row r="161" spans="1:31" ht="15.75" customHeight="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c r="AC161" s="49"/>
      <c r="AD161" s="49"/>
      <c r="AE161" s="49"/>
    </row>
    <row r="162" spans="1:31" ht="15.75" customHeight="1">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c r="AE162" s="49"/>
    </row>
    <row r="163" spans="1:31" ht="15.75" customHeight="1">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c r="AD163" s="49"/>
      <c r="AE163" s="49"/>
    </row>
    <row r="164" spans="1:31" ht="15.75" customHeight="1">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c r="AE164" s="49"/>
    </row>
    <row r="165" spans="1:31" ht="15.75" customHeight="1">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c r="AE165" s="49"/>
    </row>
    <row r="166" spans="1:31" ht="15.75" customHeight="1">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c r="AE166" s="49"/>
    </row>
    <row r="167" spans="1:31" ht="15.75" customHeight="1">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c r="AD167" s="49"/>
      <c r="AE167" s="49"/>
    </row>
    <row r="168" spans="1:31" ht="15.75" customHeight="1">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c r="AD168" s="49"/>
      <c r="AE168" s="49"/>
    </row>
    <row r="169" spans="1:31" ht="15.75" customHeight="1">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c r="AE169" s="49"/>
    </row>
    <row r="170" spans="1:31" ht="15.75" customHeight="1">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c r="AD170" s="49"/>
      <c r="AE170" s="49"/>
    </row>
    <row r="171" spans="1:31" ht="15.75" customHeight="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c r="AD171" s="49"/>
      <c r="AE171" s="49"/>
    </row>
    <row r="172" spans="1:31" ht="15.75" customHeight="1">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c r="AD172" s="49"/>
      <c r="AE172" s="49"/>
    </row>
    <row r="173" spans="1:31" ht="15.75" customHeight="1">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c r="AE173" s="49"/>
    </row>
    <row r="174" spans="1:31" ht="15.75" customHeight="1">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c r="AE174" s="49"/>
    </row>
    <row r="175" spans="1:31" ht="15.75" customHeight="1">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c r="AE175" s="49"/>
    </row>
    <row r="176" spans="1:31" ht="15.75" customHeight="1">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c r="AE176" s="49"/>
    </row>
    <row r="177" spans="1:31" ht="15.75" customHeight="1">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c r="AE177" s="49"/>
    </row>
    <row r="178" spans="1:31" ht="15.75" customHeight="1">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c r="AE178" s="49"/>
    </row>
    <row r="179" spans="1:31" ht="15.75" customHeight="1">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c r="AD179" s="49"/>
      <c r="AE179" s="49"/>
    </row>
    <row r="180" spans="1:31" ht="15.75" customHeight="1">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c r="AE180" s="49"/>
    </row>
    <row r="181" spans="1:31" ht="15.75" customHeight="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c r="AC181" s="49"/>
      <c r="AD181" s="49"/>
      <c r="AE181" s="49"/>
    </row>
    <row r="182" spans="1:31" ht="15.75" customHeight="1">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c r="AC182" s="49"/>
      <c r="AD182" s="49"/>
      <c r="AE182" s="49"/>
    </row>
    <row r="183" spans="1:31" ht="15.75" customHeight="1">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c r="AC183" s="49"/>
      <c r="AD183" s="49"/>
      <c r="AE183" s="49"/>
    </row>
    <row r="184" spans="1:31" ht="15.75" customHeight="1">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c r="AC184" s="49"/>
      <c r="AD184" s="49"/>
      <c r="AE184" s="49"/>
    </row>
    <row r="185" spans="1:31" ht="15.75" customHeight="1">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c r="AC185" s="49"/>
      <c r="AD185" s="49"/>
      <c r="AE185" s="49"/>
    </row>
    <row r="186" spans="1:31" ht="15.75" customHeight="1">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c r="AC186" s="49"/>
      <c r="AD186" s="49"/>
      <c r="AE186" s="49"/>
    </row>
    <row r="187" spans="1:31" ht="15.75" customHeight="1">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c r="AC187" s="49"/>
      <c r="AD187" s="49"/>
      <c r="AE187" s="49"/>
    </row>
    <row r="188" spans="1:31" ht="15.75" customHeight="1">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c r="AC188" s="49"/>
      <c r="AD188" s="49"/>
      <c r="AE188" s="49"/>
    </row>
    <row r="189" spans="1:31" ht="15.75" customHeight="1">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c r="AD189" s="49"/>
      <c r="AE189" s="49"/>
    </row>
    <row r="190" spans="1:31" ht="15.75" customHeight="1">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c r="AC190" s="49"/>
      <c r="AD190" s="49"/>
      <c r="AE190" s="49"/>
    </row>
    <row r="191" spans="1:31" ht="15.75" customHeight="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c r="AC191" s="49"/>
      <c r="AD191" s="49"/>
      <c r="AE191" s="49"/>
    </row>
    <row r="192" spans="1:31" ht="15.75" customHeight="1">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c r="AD192" s="49"/>
      <c r="AE192" s="49"/>
    </row>
    <row r="193" spans="1:31" ht="15.75" customHeight="1">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c r="AC193" s="49"/>
      <c r="AD193" s="49"/>
      <c r="AE193" s="49"/>
    </row>
    <row r="194" spans="1:31" ht="15.75" customHeight="1">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c r="AC194" s="49"/>
      <c r="AD194" s="49"/>
      <c r="AE194" s="49"/>
    </row>
    <row r="195" spans="1:31" ht="15.75" customHeight="1">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c r="AD195" s="49"/>
      <c r="AE195" s="49"/>
    </row>
    <row r="196" spans="1:31" ht="15.75" customHeight="1">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c r="AD196" s="49"/>
      <c r="AE196" s="49"/>
    </row>
    <row r="197" spans="1:31" ht="15.75" customHeight="1">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c r="AC197" s="49"/>
      <c r="AD197" s="49"/>
      <c r="AE197" s="49"/>
    </row>
    <row r="198" spans="1:31" ht="15.75" customHeight="1">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c r="AD198" s="49"/>
      <c r="AE198" s="49"/>
    </row>
    <row r="199" spans="1:31" ht="15.75" customHeight="1">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c r="AD199" s="49"/>
      <c r="AE199" s="49"/>
    </row>
    <row r="200" spans="1:31" ht="15.75" customHeight="1">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c r="AC200" s="49"/>
      <c r="AD200" s="49"/>
      <c r="AE200" s="49"/>
    </row>
    <row r="201" spans="1:31" ht="15.75" customHeight="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c r="AC201" s="49"/>
      <c r="AD201" s="49"/>
      <c r="AE201" s="49"/>
    </row>
    <row r="202" spans="1:31" ht="15.75" customHeight="1">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c r="AC202" s="49"/>
      <c r="AD202" s="49"/>
      <c r="AE202" s="49"/>
    </row>
    <row r="203" spans="1:31" ht="15.75" customHeight="1">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c r="AC203" s="49"/>
      <c r="AD203" s="49"/>
      <c r="AE203" s="49"/>
    </row>
    <row r="204" spans="1:31" ht="15.75" customHeight="1">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c r="AC204" s="49"/>
      <c r="AD204" s="49"/>
      <c r="AE204" s="49"/>
    </row>
    <row r="205" spans="1:31" ht="15.75" customHeight="1">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c r="AC205" s="49"/>
      <c r="AD205" s="49"/>
      <c r="AE205" s="49"/>
    </row>
    <row r="206" spans="1:31" ht="15.75" customHeight="1">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c r="AC206" s="49"/>
      <c r="AD206" s="49"/>
      <c r="AE206" s="49"/>
    </row>
    <row r="207" spans="1:31" ht="15.75" customHeight="1">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c r="AC207" s="49"/>
      <c r="AD207" s="49"/>
      <c r="AE207" s="49"/>
    </row>
    <row r="208" spans="1:31" ht="15.75" customHeight="1">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c r="AC208" s="49"/>
      <c r="AD208" s="49"/>
      <c r="AE208" s="49"/>
    </row>
    <row r="209" spans="1:31" ht="15.75" customHeight="1">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c r="AC209" s="49"/>
      <c r="AD209" s="49"/>
      <c r="AE209" s="49"/>
    </row>
    <row r="210" spans="1:31" ht="15.75" customHeight="1">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c r="AA210" s="49"/>
      <c r="AB210" s="49"/>
      <c r="AC210" s="49"/>
      <c r="AD210" s="49"/>
      <c r="AE210" s="49"/>
    </row>
    <row r="211" spans="1:31" ht="15.75" customHeight="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c r="AA211" s="49"/>
      <c r="AB211" s="49"/>
      <c r="AC211" s="49"/>
      <c r="AD211" s="49"/>
      <c r="AE211" s="49"/>
    </row>
    <row r="212" spans="1:31" ht="15.75" customHeight="1">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c r="AA212" s="49"/>
      <c r="AB212" s="49"/>
      <c r="AC212" s="49"/>
      <c r="AD212" s="49"/>
      <c r="AE212" s="49"/>
    </row>
    <row r="213" spans="1:31" ht="15.75" customHeight="1">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c r="AA213" s="49"/>
      <c r="AB213" s="49"/>
      <c r="AC213" s="49"/>
      <c r="AD213" s="49"/>
      <c r="AE213" s="49"/>
    </row>
    <row r="214" spans="1:31" ht="15.75" customHeight="1">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c r="AA214" s="49"/>
      <c r="AB214" s="49"/>
      <c r="AC214" s="49"/>
      <c r="AD214" s="49"/>
      <c r="AE214" s="49"/>
    </row>
    <row r="215" spans="1:31" ht="15.75" customHeight="1">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c r="AA215" s="49"/>
      <c r="AB215" s="49"/>
      <c r="AC215" s="49"/>
      <c r="AD215" s="49"/>
      <c r="AE215" s="49"/>
    </row>
    <row r="216" spans="1:31" ht="15.75" customHeight="1">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c r="AA216" s="49"/>
      <c r="AB216" s="49"/>
      <c r="AC216" s="49"/>
      <c r="AD216" s="49"/>
      <c r="AE216" s="49"/>
    </row>
    <row r="217" spans="1:31" ht="15.75" customHeight="1">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c r="AA217" s="49"/>
      <c r="AB217" s="49"/>
      <c r="AC217" s="49"/>
      <c r="AD217" s="49"/>
      <c r="AE217" s="49"/>
    </row>
    <row r="218" spans="1:31" ht="15.75" customHeight="1">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c r="AA218" s="49"/>
      <c r="AB218" s="49"/>
      <c r="AC218" s="49"/>
      <c r="AD218" s="49"/>
      <c r="AE218" s="49"/>
    </row>
    <row r="219" spans="1:31" ht="15.75" customHeight="1">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c r="AA219" s="49"/>
      <c r="AB219" s="49"/>
      <c r="AC219" s="49"/>
      <c r="AD219" s="49"/>
      <c r="AE219" s="49"/>
    </row>
    <row r="220" spans="1:31" ht="15.75" customHeight="1">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c r="AA220" s="49"/>
      <c r="AB220" s="49"/>
      <c r="AC220" s="49"/>
      <c r="AD220" s="49"/>
      <c r="AE220" s="49"/>
    </row>
    <row r="221" spans="1:31" ht="15.75" customHeight="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c r="AA221" s="49"/>
      <c r="AB221" s="49"/>
      <c r="AC221" s="49"/>
      <c r="AD221" s="49"/>
      <c r="AE221" s="49"/>
    </row>
    <row r="222" spans="1:31" ht="15.75" customHeight="1">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c r="AA222" s="49"/>
      <c r="AB222" s="49"/>
      <c r="AC222" s="49"/>
      <c r="AD222" s="49"/>
      <c r="AE222" s="49"/>
    </row>
    <row r="223" spans="1:31" ht="15.75" customHeight="1">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c r="AA223" s="49"/>
      <c r="AB223" s="49"/>
      <c r="AC223" s="49"/>
      <c r="AD223" s="49"/>
      <c r="AE223" s="49"/>
    </row>
    <row r="224" spans="1:31" ht="15.75" customHeight="1">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c r="AA224" s="49"/>
      <c r="AB224" s="49"/>
      <c r="AC224" s="49"/>
      <c r="AD224" s="49"/>
      <c r="AE224" s="49"/>
    </row>
    <row r="225" spans="1:31" ht="15.75" customHeight="1">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c r="AA225" s="49"/>
      <c r="AB225" s="49"/>
      <c r="AC225" s="49"/>
      <c r="AD225" s="49"/>
      <c r="AE225" s="49"/>
    </row>
    <row r="226" spans="1:31" ht="15.75" customHeight="1">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c r="AA226" s="49"/>
      <c r="AB226" s="49"/>
      <c r="AC226" s="49"/>
      <c r="AD226" s="49"/>
      <c r="AE226" s="49"/>
    </row>
    <row r="227" spans="1:31" ht="15.75" customHeight="1">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c r="AA227" s="49"/>
      <c r="AB227" s="49"/>
      <c r="AC227" s="49"/>
      <c r="AD227" s="49"/>
      <c r="AE227" s="49"/>
    </row>
    <row r="228" spans="1:31" ht="15.75" customHeight="1">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c r="AA228" s="49"/>
      <c r="AB228" s="49"/>
      <c r="AC228" s="49"/>
      <c r="AD228" s="49"/>
      <c r="AE228" s="49"/>
    </row>
    <row r="229" spans="1:31" ht="15.75" customHeight="1">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c r="AA229" s="49"/>
      <c r="AB229" s="49"/>
      <c r="AC229" s="49"/>
      <c r="AD229" s="49"/>
      <c r="AE229" s="49"/>
    </row>
    <row r="230" spans="1:31" ht="15.75" customHeight="1">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c r="AA230" s="49"/>
      <c r="AB230" s="49"/>
      <c r="AC230" s="49"/>
      <c r="AD230" s="49"/>
      <c r="AE230" s="49"/>
    </row>
    <row r="231" spans="1:31" ht="15.75" customHeight="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c r="AA231" s="49"/>
      <c r="AB231" s="49"/>
      <c r="AC231" s="49"/>
      <c r="AD231" s="49"/>
      <c r="AE231" s="49"/>
    </row>
    <row r="232" spans="1:31" ht="15.75" customHeight="1">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c r="AA232" s="49"/>
      <c r="AB232" s="49"/>
      <c r="AC232" s="49"/>
      <c r="AD232" s="49"/>
      <c r="AE232" s="49"/>
    </row>
    <row r="233" spans="1:31" ht="15.75" customHeight="1">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c r="AA233" s="49"/>
      <c r="AB233" s="49"/>
      <c r="AC233" s="49"/>
      <c r="AD233" s="49"/>
      <c r="AE233" s="49"/>
    </row>
    <row r="234" spans="1:31" ht="15.75" customHeight="1">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c r="AA234" s="49"/>
      <c r="AB234" s="49"/>
      <c r="AC234" s="49"/>
      <c r="AD234" s="49"/>
      <c r="AE234" s="49"/>
    </row>
    <row r="235" spans="1:31" ht="15.75" customHeight="1">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c r="AA235" s="49"/>
      <c r="AB235" s="49"/>
      <c r="AC235" s="49"/>
      <c r="AD235" s="49"/>
      <c r="AE235" s="49"/>
    </row>
    <row r="236" spans="1:31" ht="15.75" customHeight="1">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c r="AA236" s="49"/>
      <c r="AB236" s="49"/>
      <c r="AC236" s="49"/>
      <c r="AD236" s="49"/>
      <c r="AE236" s="49"/>
    </row>
    <row r="237" spans="1:31" ht="15.75" customHeight="1">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c r="AA237" s="49"/>
      <c r="AB237" s="49"/>
      <c r="AC237" s="49"/>
      <c r="AD237" s="49"/>
      <c r="AE237" s="49"/>
    </row>
    <row r="238" spans="1:31" ht="15.75" customHeight="1">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c r="AA238" s="49"/>
      <c r="AB238" s="49"/>
      <c r="AC238" s="49"/>
      <c r="AD238" s="49"/>
      <c r="AE238" s="49"/>
    </row>
    <row r="239" spans="1:31" ht="15.75" customHeight="1">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c r="AA239" s="49"/>
      <c r="AB239" s="49"/>
      <c r="AC239" s="49"/>
      <c r="AD239" s="49"/>
      <c r="AE239" s="49"/>
    </row>
    <row r="240" spans="1:31" ht="15.75" customHeight="1">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c r="AA240" s="49"/>
      <c r="AB240" s="49"/>
      <c r="AC240" s="49"/>
      <c r="AD240" s="49"/>
      <c r="AE240" s="49"/>
    </row>
    <row r="241" spans="1:31" ht="15.75" customHeight="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c r="AA241" s="49"/>
      <c r="AB241" s="49"/>
      <c r="AC241" s="49"/>
      <c r="AD241" s="49"/>
      <c r="AE241" s="49"/>
    </row>
    <row r="242" spans="1:31" ht="15.75" customHeight="1">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c r="AB242" s="49"/>
      <c r="AC242" s="49"/>
      <c r="AD242" s="49"/>
      <c r="AE242" s="49"/>
    </row>
    <row r="243" spans="1:31" ht="15.75" customHeight="1">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c r="AB243" s="49"/>
      <c r="AC243" s="49"/>
      <c r="AD243" s="49"/>
      <c r="AE243" s="49"/>
    </row>
    <row r="244" spans="1:31" ht="15.75" customHeight="1">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c r="AA244" s="49"/>
      <c r="AB244" s="49"/>
      <c r="AC244" s="49"/>
      <c r="AD244" s="49"/>
      <c r="AE244" s="49"/>
    </row>
    <row r="245" spans="1:31" ht="15.75" customHeight="1">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c r="AB245" s="49"/>
      <c r="AC245" s="49"/>
      <c r="AD245" s="49"/>
      <c r="AE245" s="49"/>
    </row>
    <row r="246" spans="1:31" ht="15.75" customHeight="1">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c r="AB246" s="49"/>
      <c r="AC246" s="49"/>
      <c r="AD246" s="49"/>
      <c r="AE246" s="49"/>
    </row>
    <row r="247" spans="1:31" ht="15.75" customHeight="1">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c r="AB247" s="49"/>
      <c r="AC247" s="49"/>
      <c r="AD247" s="49"/>
      <c r="AE247" s="49"/>
    </row>
    <row r="248" spans="1:31" ht="15.75" customHeight="1">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c r="AB248" s="49"/>
      <c r="AC248" s="49"/>
      <c r="AD248" s="49"/>
      <c r="AE248" s="49"/>
    </row>
    <row r="249" spans="1:31" ht="15.75" customHeight="1">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c r="AB249" s="49"/>
      <c r="AC249" s="49"/>
      <c r="AD249" s="49"/>
      <c r="AE249" s="49"/>
    </row>
    <row r="250" spans="1:31" ht="15.75" customHeight="1">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c r="AB250" s="49"/>
      <c r="AC250" s="49"/>
      <c r="AD250" s="49"/>
      <c r="AE250" s="49"/>
    </row>
    <row r="251" spans="1:31" ht="15.75" customHeight="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c r="AC251" s="49"/>
      <c r="AD251" s="49"/>
      <c r="AE251" s="49"/>
    </row>
    <row r="252" spans="1:31" ht="15.75" customHeight="1">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c r="AD252" s="49"/>
      <c r="AE252" s="49"/>
    </row>
    <row r="253" spans="1:31" ht="15.75" customHeight="1">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c r="AC253" s="49"/>
      <c r="AD253" s="49"/>
      <c r="AE253" s="49"/>
    </row>
    <row r="254" spans="1:31" ht="15.75" customHeight="1">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c r="AB254" s="49"/>
      <c r="AC254" s="49"/>
      <c r="AD254" s="49"/>
      <c r="AE254" s="49"/>
    </row>
    <row r="255" spans="1:31" ht="15.75" customHeight="1">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c r="AC255" s="49"/>
      <c r="AD255" s="49"/>
      <c r="AE255" s="49"/>
    </row>
    <row r="256" spans="1:31" ht="15.75" customHeight="1">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c r="AB256" s="49"/>
      <c r="AC256" s="49"/>
      <c r="AD256" s="49"/>
      <c r="AE256" s="49"/>
    </row>
    <row r="257" spans="1:31" ht="15.75" customHeight="1">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c r="AC257" s="49"/>
      <c r="AD257" s="49"/>
      <c r="AE257" s="49"/>
    </row>
    <row r="258" spans="1:31" ht="15.75" customHeight="1">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c r="AB258" s="49"/>
      <c r="AC258" s="49"/>
      <c r="AD258" s="49"/>
      <c r="AE258" s="49"/>
    </row>
    <row r="259" spans="1:31" ht="15.75" customHeight="1">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c r="AC259" s="49"/>
      <c r="AD259" s="49"/>
      <c r="AE259" s="49"/>
    </row>
    <row r="260" spans="1:31" ht="15.75" customHeight="1">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c r="AC260" s="49"/>
      <c r="AD260" s="49"/>
      <c r="AE260" s="49"/>
    </row>
    <row r="261" spans="1:31" ht="15.75" customHeight="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c r="AC261" s="49"/>
      <c r="AD261" s="49"/>
      <c r="AE261" s="49"/>
    </row>
    <row r="262" spans="1:31" ht="15.75" customHeight="1">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c r="AC262" s="49"/>
      <c r="AD262" s="49"/>
      <c r="AE262" s="49"/>
    </row>
    <row r="263" spans="1:31" ht="15.75" customHeight="1">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c r="AC263" s="49"/>
      <c r="AD263" s="49"/>
      <c r="AE263" s="49"/>
    </row>
    <row r="264" spans="1:31" ht="15.75" customHeight="1">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c r="AB264" s="49"/>
      <c r="AC264" s="49"/>
      <c r="AD264" s="49"/>
      <c r="AE264" s="49"/>
    </row>
    <row r="265" spans="1:31" ht="15.75" customHeight="1">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c r="AC265" s="49"/>
      <c r="AD265" s="49"/>
      <c r="AE265" s="49"/>
    </row>
    <row r="266" spans="1:31" ht="15.75" customHeight="1">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c r="AC266" s="49"/>
      <c r="AD266" s="49"/>
      <c r="AE266" s="49"/>
    </row>
    <row r="267" spans="1:31" ht="15.75" customHeight="1">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c r="AC267" s="49"/>
      <c r="AD267" s="49"/>
      <c r="AE267" s="49"/>
    </row>
    <row r="268" spans="1:31" ht="15.75" customHeight="1">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c r="AC268" s="49"/>
      <c r="AD268" s="49"/>
      <c r="AE268" s="49"/>
    </row>
    <row r="269" spans="1:31" ht="15.75" customHeight="1">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c r="AC269" s="49"/>
      <c r="AD269" s="49"/>
      <c r="AE269" s="49"/>
    </row>
    <row r="270" spans="1:31" ht="15.75" customHeight="1">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c r="AC270" s="49"/>
      <c r="AD270" s="49"/>
      <c r="AE270" s="49"/>
    </row>
    <row r="271" spans="1:31" ht="15.75" customHeight="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c r="AC271" s="49"/>
      <c r="AD271" s="49"/>
      <c r="AE271" s="49"/>
    </row>
    <row r="272" spans="1:31" ht="15.75" customHeight="1">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c r="AB272" s="49"/>
      <c r="AC272" s="49"/>
      <c r="AD272" s="49"/>
      <c r="AE272" s="49"/>
    </row>
    <row r="273" spans="1:31" ht="15.75" customHeight="1">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c r="AC273" s="49"/>
      <c r="AD273" s="49"/>
      <c r="AE273" s="49"/>
    </row>
    <row r="274" spans="1:31" ht="15.75" customHeight="1">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c r="AB274" s="49"/>
      <c r="AC274" s="49"/>
      <c r="AD274" s="49"/>
      <c r="AE274" s="49"/>
    </row>
    <row r="275" spans="1:31" ht="15.75" customHeight="1">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c r="AC275" s="49"/>
      <c r="AD275" s="49"/>
      <c r="AE275" s="49"/>
    </row>
    <row r="276" spans="1:31" ht="15.75" customHeight="1">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c r="AB276" s="49"/>
      <c r="AC276" s="49"/>
      <c r="AD276" s="49"/>
      <c r="AE276" s="49"/>
    </row>
    <row r="277" spans="1:31" ht="15.75" customHeight="1">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c r="AC277" s="49"/>
      <c r="AD277" s="49"/>
      <c r="AE277" s="49"/>
    </row>
    <row r="278" spans="1:31" ht="15.75" customHeight="1">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c r="AC278" s="49"/>
      <c r="AD278" s="49"/>
      <c r="AE278" s="49"/>
    </row>
    <row r="279" spans="1:31" ht="15.75" customHeight="1">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c r="AC279" s="49"/>
      <c r="AD279" s="49"/>
      <c r="AE279" s="49"/>
    </row>
    <row r="280" spans="1:31" ht="15.75" customHeight="1">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c r="AB280" s="49"/>
      <c r="AC280" s="49"/>
      <c r="AD280" s="49"/>
      <c r="AE280" s="49"/>
    </row>
    <row r="281" spans="1:31" ht="15.75" customHeight="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c r="AB281" s="49"/>
      <c r="AC281" s="49"/>
      <c r="AD281" s="49"/>
      <c r="AE281" s="49"/>
    </row>
    <row r="282" spans="1:31" ht="15.75" customHeight="1">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c r="AB282" s="49"/>
      <c r="AC282" s="49"/>
      <c r="AD282" s="49"/>
      <c r="AE282" s="49"/>
    </row>
    <row r="283" spans="1:31" ht="15.75" customHeight="1">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c r="AB283" s="49"/>
      <c r="AC283" s="49"/>
      <c r="AD283" s="49"/>
      <c r="AE283" s="49"/>
    </row>
    <row r="284" spans="1:31" ht="15.75" customHeight="1">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c r="AB284" s="49"/>
      <c r="AC284" s="49"/>
      <c r="AD284" s="49"/>
      <c r="AE284" s="49"/>
    </row>
    <row r="285" spans="1:31" ht="15.75" customHeight="1">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c r="AB285" s="49"/>
      <c r="AC285" s="49"/>
      <c r="AD285" s="49"/>
      <c r="AE285" s="49"/>
    </row>
    <row r="286" spans="1:31" ht="15.75" customHeight="1">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c r="AB286" s="49"/>
      <c r="AC286" s="49"/>
      <c r="AD286" s="49"/>
      <c r="AE286" s="49"/>
    </row>
    <row r="287" spans="1:31" ht="15.75" customHeight="1">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c r="AB287" s="49"/>
      <c r="AC287" s="49"/>
      <c r="AD287" s="49"/>
      <c r="AE287" s="49"/>
    </row>
    <row r="288" spans="1:31" ht="15.75" customHeight="1">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c r="AB288" s="49"/>
      <c r="AC288" s="49"/>
      <c r="AD288" s="49"/>
      <c r="AE288" s="49"/>
    </row>
    <row r="289" spans="1:31" ht="15.75" customHeight="1">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c r="AC289" s="49"/>
      <c r="AD289" s="49"/>
      <c r="AE289" s="49"/>
    </row>
    <row r="290" spans="1:31" ht="15.75" customHeight="1">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c r="AB290" s="49"/>
      <c r="AC290" s="49"/>
      <c r="AD290" s="49"/>
      <c r="AE290" s="49"/>
    </row>
    <row r="291" spans="1:31" ht="15.75" customHeight="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c r="AB291" s="49"/>
      <c r="AC291" s="49"/>
      <c r="AD291" s="49"/>
      <c r="AE291" s="49"/>
    </row>
    <row r="292" spans="1:31" ht="15.75" customHeight="1"/>
    <row r="293" spans="1:31" ht="15.75" customHeight="1"/>
    <row r="294" spans="1:31" ht="15.75" customHeight="1"/>
    <row r="295" spans="1:31" ht="15.75" customHeight="1"/>
    <row r="296" spans="1:31" ht="15.75" customHeight="1"/>
    <row r="297" spans="1:31" ht="15.75" customHeight="1"/>
    <row r="298" spans="1:31" ht="15.75" customHeight="1"/>
    <row r="299" spans="1:31" ht="15.75" customHeight="1"/>
    <row r="300" spans="1:31" ht="15.75" customHeight="1"/>
    <row r="301" spans="1:31" ht="15.75" customHeight="1"/>
    <row r="302" spans="1:31" ht="15.75" customHeight="1"/>
    <row r="303" spans="1:31" ht="15.75" customHeight="1"/>
    <row r="304" spans="1:31"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80">
    <mergeCell ref="B38:E38"/>
    <mergeCell ref="C39:E40"/>
    <mergeCell ref="A31:J31"/>
    <mergeCell ref="A32:J32"/>
    <mergeCell ref="I33:K33"/>
    <mergeCell ref="B34:E34"/>
    <mergeCell ref="I35:K37"/>
    <mergeCell ref="F36:H37"/>
    <mergeCell ref="I39:K40"/>
    <mergeCell ref="C41:E42"/>
    <mergeCell ref="F41:H42"/>
    <mergeCell ref="I41:K43"/>
    <mergeCell ref="C45:E46"/>
    <mergeCell ref="C54:E57"/>
    <mergeCell ref="F56:H57"/>
    <mergeCell ref="C58:E59"/>
    <mergeCell ref="I46:K46"/>
    <mergeCell ref="F47:H47"/>
    <mergeCell ref="I47:K48"/>
    <mergeCell ref="F48:H48"/>
    <mergeCell ref="I50:K52"/>
    <mergeCell ref="F51:H51"/>
    <mergeCell ref="I54:K60"/>
    <mergeCell ref="A73:J73"/>
    <mergeCell ref="A74:J74"/>
    <mergeCell ref="A75:J75"/>
    <mergeCell ref="A76:J76"/>
    <mergeCell ref="A82:J82"/>
    <mergeCell ref="I62:K64"/>
    <mergeCell ref="F63:H63"/>
    <mergeCell ref="C66:E67"/>
    <mergeCell ref="I66:K72"/>
    <mergeCell ref="C68:E69"/>
    <mergeCell ref="F68:H69"/>
    <mergeCell ref="C70:E71"/>
    <mergeCell ref="G10:H10"/>
    <mergeCell ref="G11:H11"/>
    <mergeCell ref="G12:H12"/>
    <mergeCell ref="A2:K2"/>
    <mergeCell ref="A3:K3"/>
    <mergeCell ref="A4:K4"/>
    <mergeCell ref="A5:K5"/>
    <mergeCell ref="A6:D6"/>
    <mergeCell ref="E6:K6"/>
    <mergeCell ref="G13:H13"/>
    <mergeCell ref="A7:D7"/>
    <mergeCell ref="A8:E8"/>
    <mergeCell ref="F8:H8"/>
    <mergeCell ref="A9:C9"/>
    <mergeCell ref="D9:E9"/>
    <mergeCell ref="A10:C10"/>
    <mergeCell ref="D10:E10"/>
    <mergeCell ref="A11:C11"/>
    <mergeCell ref="D11:E11"/>
    <mergeCell ref="A12:C12"/>
    <mergeCell ref="D12:E12"/>
    <mergeCell ref="A13:C13"/>
    <mergeCell ref="D13:E13"/>
    <mergeCell ref="E7:K7"/>
    <mergeCell ref="G9:H9"/>
    <mergeCell ref="A14:H14"/>
    <mergeCell ref="A15:B15"/>
    <mergeCell ref="C15:D15"/>
    <mergeCell ref="E15:F15"/>
    <mergeCell ref="A16:B16"/>
    <mergeCell ref="C16:D16"/>
    <mergeCell ref="E16:F16"/>
    <mergeCell ref="A17:H17"/>
    <mergeCell ref="C22:D24"/>
    <mergeCell ref="E22:F24"/>
    <mergeCell ref="A28:B30"/>
    <mergeCell ref="C28:D30"/>
    <mergeCell ref="E28:F30"/>
    <mergeCell ref="A22:B24"/>
    <mergeCell ref="A25:B27"/>
    <mergeCell ref="C25:D27"/>
    <mergeCell ref="E25:F27"/>
    <mergeCell ref="A18:B20"/>
    <mergeCell ref="C18:D20"/>
    <mergeCell ref="E18:F20"/>
  </mergeCells>
  <pageMargins left="0.70866141732283472" right="0.70866141732283472" top="0.41" bottom="0.34" header="0" footer="0"/>
  <pageSetup paperSize="9" orientation="landscape"/>
  <colBreaks count="1" manualBreakCount="1">
    <brk id="11" man="1"/>
  </colBreaks>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4EFD6-2F20-4FD7-9DED-3C0357546AFF}">
  <sheetPr>
    <tabColor rgb="FFFFC000"/>
  </sheetPr>
  <dimension ref="A1:I1000"/>
  <sheetViews>
    <sheetView showGridLines="0" topLeftCell="A7" zoomScale="120" zoomScaleNormal="120" workbookViewId="0">
      <selection activeCell="A12" sqref="A12"/>
    </sheetView>
  </sheetViews>
  <sheetFormatPr defaultColWidth="14.453125" defaultRowHeight="15" customHeight="1"/>
  <cols>
    <col min="1" max="2" width="19.08984375" style="473" customWidth="1"/>
    <col min="3" max="3" width="37.453125" style="473" customWidth="1"/>
    <col min="4" max="4" width="23.90625" style="473" customWidth="1"/>
    <col min="5" max="5" width="10.90625" style="473" customWidth="1"/>
    <col min="6" max="8" width="15.6328125" style="473" customWidth="1"/>
    <col min="9" max="9" width="11.36328125" style="473" customWidth="1"/>
    <col min="10" max="26" width="8.6328125" style="473" customWidth="1"/>
    <col min="27" max="16384" width="14.453125" style="473"/>
  </cols>
  <sheetData>
    <row r="1" spans="1:9" ht="14.5">
      <c r="E1" s="479"/>
    </row>
    <row r="2" spans="1:9" ht="14.5">
      <c r="E2" s="653" t="s">
        <v>46</v>
      </c>
      <c r="F2" s="654"/>
    </row>
    <row r="3" spans="1:9" ht="82.5" customHeight="1">
      <c r="E3" s="483" t="s">
        <v>388</v>
      </c>
      <c r="F3" s="492" t="str">
        <f>D15</f>
        <v>KURANG/MISS CONDUCT</v>
      </c>
      <c r="G3" s="491" t="str">
        <f>D12</f>
        <v>BAIK</v>
      </c>
      <c r="H3" s="490" t="str">
        <f>D9</f>
        <v>SANGAT BAIK</v>
      </c>
    </row>
    <row r="4" spans="1:9" ht="82.5" customHeight="1">
      <c r="E4" s="483" t="s">
        <v>387</v>
      </c>
      <c r="F4" s="489" t="str">
        <f>D16</f>
        <v>KURANG/MISS CONDUCT</v>
      </c>
      <c r="G4" s="488" t="str">
        <f>D13</f>
        <v>BAIK</v>
      </c>
      <c r="H4" s="487" t="str">
        <f>D10</f>
        <v>BAIK</v>
      </c>
    </row>
    <row r="5" spans="1:9" ht="82.5" customHeight="1" thickBot="1">
      <c r="E5" s="483" t="s">
        <v>385</v>
      </c>
      <c r="F5" s="486" t="str">
        <f>D17</f>
        <v>SANGAT KURANG</v>
      </c>
      <c r="G5" s="485" t="str">
        <f>D14</f>
        <v>BUTUH PERBAIKAN</v>
      </c>
      <c r="H5" s="484" t="str">
        <f>D11</f>
        <v>BUTUH PERBAIKAN</v>
      </c>
      <c r="I5" s="655" t="s">
        <v>69</v>
      </c>
    </row>
    <row r="6" spans="1:9" ht="29.5" thickTop="1">
      <c r="E6" s="483"/>
      <c r="F6" s="482" t="s">
        <v>385</v>
      </c>
      <c r="G6" s="482" t="s">
        <v>387</v>
      </c>
      <c r="H6" s="482" t="s">
        <v>388</v>
      </c>
      <c r="I6" s="654"/>
    </row>
    <row r="7" spans="1:9" ht="14.5">
      <c r="E7" s="479"/>
      <c r="H7" s="481"/>
    </row>
    <row r="8" spans="1:9" ht="14.5">
      <c r="A8" s="480" t="s">
        <v>394</v>
      </c>
      <c r="B8" s="480" t="s">
        <v>393</v>
      </c>
      <c r="C8" s="480"/>
      <c r="D8" s="480" t="s">
        <v>392</v>
      </c>
      <c r="E8" s="479"/>
    </row>
    <row r="9" spans="1:9" ht="14.5">
      <c r="A9" s="476" t="s">
        <v>388</v>
      </c>
      <c r="B9" s="476" t="s">
        <v>388</v>
      </c>
      <c r="C9" s="476" t="str">
        <f t="shared" ref="C9:C26" si="0">A9&amp;B9</f>
        <v>Di Atas EkspektasiDi Atas Ekspektasi</v>
      </c>
      <c r="D9" s="476" t="s">
        <v>391</v>
      </c>
      <c r="E9" s="479"/>
    </row>
    <row r="10" spans="1:9" ht="14.5">
      <c r="A10" s="476" t="s">
        <v>387</v>
      </c>
      <c r="B10" s="476" t="s">
        <v>388</v>
      </c>
      <c r="C10" s="476" t="str">
        <f t="shared" si="0"/>
        <v>Sesuai EkspektasiDi Atas Ekspektasi</v>
      </c>
      <c r="D10" s="476" t="s">
        <v>327</v>
      </c>
      <c r="E10" s="479"/>
    </row>
    <row r="11" spans="1:9" ht="14.5">
      <c r="A11" s="476" t="s">
        <v>385</v>
      </c>
      <c r="B11" s="476" t="s">
        <v>388</v>
      </c>
      <c r="C11" s="476" t="str">
        <f t="shared" si="0"/>
        <v>Di Bawah EkspektasiDi Atas Ekspektasi</v>
      </c>
      <c r="D11" s="476" t="s">
        <v>386</v>
      </c>
      <c r="E11" s="479"/>
    </row>
    <row r="12" spans="1:9" ht="14.5">
      <c r="A12" s="476" t="s">
        <v>388</v>
      </c>
      <c r="B12" s="476" t="s">
        <v>387</v>
      </c>
      <c r="C12" s="476" t="str">
        <f t="shared" si="0"/>
        <v>Di Atas EkspektasiSesuai Ekspektasi</v>
      </c>
      <c r="D12" s="476" t="s">
        <v>327</v>
      </c>
      <c r="E12" s="479"/>
    </row>
    <row r="13" spans="1:9" ht="14.5">
      <c r="A13" s="476" t="s">
        <v>387</v>
      </c>
      <c r="B13" s="476" t="s">
        <v>387</v>
      </c>
      <c r="C13" s="476" t="str">
        <f t="shared" si="0"/>
        <v>Sesuai EkspektasiSesuai Ekspektasi</v>
      </c>
      <c r="D13" s="476" t="s">
        <v>327</v>
      </c>
      <c r="E13" s="479"/>
    </row>
    <row r="14" spans="1:9" ht="14.5">
      <c r="A14" s="476" t="s">
        <v>385</v>
      </c>
      <c r="B14" s="476" t="s">
        <v>387</v>
      </c>
      <c r="C14" s="476" t="str">
        <f t="shared" si="0"/>
        <v>Di Bawah EkspektasiSesuai Ekspektasi</v>
      </c>
      <c r="D14" s="476" t="s">
        <v>386</v>
      </c>
      <c r="E14" s="479"/>
    </row>
    <row r="15" spans="1:9" ht="14.5">
      <c r="A15" s="476" t="s">
        <v>388</v>
      </c>
      <c r="B15" s="476" t="s">
        <v>385</v>
      </c>
      <c r="C15" s="476" t="str">
        <f t="shared" si="0"/>
        <v>Di Atas EkspektasiDi Bawah Ekspektasi</v>
      </c>
      <c r="D15" s="476" t="s">
        <v>390</v>
      </c>
      <c r="E15" s="479"/>
    </row>
    <row r="16" spans="1:9" ht="14.5">
      <c r="A16" s="476" t="s">
        <v>387</v>
      </c>
      <c r="B16" s="476" t="s">
        <v>385</v>
      </c>
      <c r="C16" s="476" t="str">
        <f t="shared" si="0"/>
        <v>Sesuai EkspektasiDi Bawah Ekspektasi</v>
      </c>
      <c r="D16" s="476" t="s">
        <v>390</v>
      </c>
      <c r="E16" s="479"/>
    </row>
    <row r="17" spans="1:5" ht="14.5">
      <c r="A17" s="476" t="s">
        <v>385</v>
      </c>
      <c r="B17" s="476" t="s">
        <v>385</v>
      </c>
      <c r="C17" s="476" t="str">
        <f t="shared" si="0"/>
        <v>Di Bawah EkspektasiDi Bawah Ekspektasi</v>
      </c>
      <c r="D17" s="476" t="s">
        <v>384</v>
      </c>
      <c r="E17" s="479"/>
    </row>
    <row r="18" spans="1:5" ht="14.5">
      <c r="A18" s="476" t="s">
        <v>388</v>
      </c>
      <c r="B18" s="476" t="s">
        <v>388</v>
      </c>
      <c r="C18" s="476" t="str">
        <f t="shared" si="0"/>
        <v>Di Atas EkspektasiDi Atas Ekspektasi</v>
      </c>
      <c r="D18" s="476" t="s">
        <v>391</v>
      </c>
      <c r="E18" s="479"/>
    </row>
    <row r="19" spans="1:5" ht="14.5">
      <c r="A19" s="476" t="s">
        <v>388</v>
      </c>
      <c r="B19" s="476" t="s">
        <v>387</v>
      </c>
      <c r="C19" s="476" t="str">
        <f t="shared" si="0"/>
        <v>Di Atas EkspektasiSesuai Ekspektasi</v>
      </c>
      <c r="D19" s="476" t="s">
        <v>327</v>
      </c>
      <c r="E19" s="479"/>
    </row>
    <row r="20" spans="1:5" ht="14.5">
      <c r="A20" s="476" t="s">
        <v>388</v>
      </c>
      <c r="B20" s="476" t="s">
        <v>385</v>
      </c>
      <c r="C20" s="476" t="str">
        <f t="shared" si="0"/>
        <v>Di Atas EkspektasiDi Bawah Ekspektasi</v>
      </c>
      <c r="D20" s="476" t="s">
        <v>390</v>
      </c>
      <c r="E20" s="479"/>
    </row>
    <row r="21" spans="1:5" ht="15.75" customHeight="1">
      <c r="A21" s="476" t="s">
        <v>387</v>
      </c>
      <c r="B21" s="476" t="s">
        <v>388</v>
      </c>
      <c r="C21" s="476" t="str">
        <f t="shared" si="0"/>
        <v>Sesuai EkspektasiDi Atas Ekspektasi</v>
      </c>
      <c r="D21" s="476" t="s">
        <v>327</v>
      </c>
      <c r="E21" s="479"/>
    </row>
    <row r="22" spans="1:5" ht="15.75" customHeight="1">
      <c r="A22" s="476" t="s">
        <v>387</v>
      </c>
      <c r="B22" s="476" t="s">
        <v>387</v>
      </c>
      <c r="C22" s="476" t="str">
        <f t="shared" si="0"/>
        <v>Sesuai EkspektasiSesuai Ekspektasi</v>
      </c>
      <c r="D22" s="476" t="s">
        <v>327</v>
      </c>
      <c r="E22" s="479"/>
    </row>
    <row r="23" spans="1:5" ht="15.75" customHeight="1">
      <c r="A23" s="476" t="s">
        <v>387</v>
      </c>
      <c r="B23" s="476" t="s">
        <v>385</v>
      </c>
      <c r="C23" s="476" t="str">
        <f t="shared" si="0"/>
        <v>Sesuai EkspektasiDi Bawah Ekspektasi</v>
      </c>
      <c r="D23" s="476" t="s">
        <v>389</v>
      </c>
      <c r="E23" s="479"/>
    </row>
    <row r="24" spans="1:5" ht="15.75" customHeight="1">
      <c r="A24" s="476" t="s">
        <v>385</v>
      </c>
      <c r="B24" s="476" t="s">
        <v>388</v>
      </c>
      <c r="C24" s="476" t="str">
        <f t="shared" si="0"/>
        <v>Di Bawah EkspektasiDi Atas Ekspektasi</v>
      </c>
      <c r="D24" s="476" t="s">
        <v>386</v>
      </c>
      <c r="E24" s="479"/>
    </row>
    <row r="25" spans="1:5" ht="15.75" customHeight="1">
      <c r="A25" s="476" t="s">
        <v>385</v>
      </c>
      <c r="B25" s="476" t="s">
        <v>387</v>
      </c>
      <c r="C25" s="476" t="str">
        <f t="shared" si="0"/>
        <v>Di Bawah EkspektasiSesuai Ekspektasi</v>
      </c>
      <c r="D25" s="476" t="s">
        <v>386</v>
      </c>
      <c r="E25" s="479"/>
    </row>
    <row r="26" spans="1:5" ht="15.75" customHeight="1">
      <c r="A26" s="476" t="s">
        <v>385</v>
      </c>
      <c r="B26" s="476" t="s">
        <v>385</v>
      </c>
      <c r="C26" s="476" t="str">
        <f t="shared" si="0"/>
        <v>Di Bawah EkspektasiDi Bawah Ekspektasi</v>
      </c>
      <c r="D26" s="476" t="s">
        <v>384</v>
      </c>
      <c r="E26" s="479"/>
    </row>
    <row r="27" spans="1:5" ht="15.75" customHeight="1">
      <c r="E27" s="479"/>
    </row>
    <row r="28" spans="1:5" ht="15.75" customHeight="1">
      <c r="E28" s="479"/>
    </row>
    <row r="29" spans="1:5" ht="15.75" customHeight="1">
      <c r="E29" s="479"/>
    </row>
    <row r="30" spans="1:5" ht="15.75" customHeight="1">
      <c r="E30" s="479"/>
    </row>
    <row r="31" spans="1:5" ht="15.75" customHeight="1">
      <c r="E31" s="479"/>
    </row>
    <row r="32" spans="1:5" ht="15.75" customHeight="1">
      <c r="E32" s="479"/>
    </row>
    <row r="33" spans="5:5" ht="15.75" customHeight="1">
      <c r="E33" s="479"/>
    </row>
    <row r="34" spans="5:5" ht="15.75" customHeight="1">
      <c r="E34" s="479"/>
    </row>
    <row r="35" spans="5:5" ht="15.75" customHeight="1">
      <c r="E35" s="479"/>
    </row>
    <row r="36" spans="5:5" ht="15.75" customHeight="1">
      <c r="E36" s="479"/>
    </row>
    <row r="37" spans="5:5" ht="15.75" customHeight="1">
      <c r="E37" s="479"/>
    </row>
    <row r="38" spans="5:5" ht="15.75" customHeight="1">
      <c r="E38" s="479"/>
    </row>
    <row r="39" spans="5:5" ht="15.75" customHeight="1">
      <c r="E39" s="479"/>
    </row>
    <row r="40" spans="5:5" ht="15.75" customHeight="1">
      <c r="E40" s="479"/>
    </row>
    <row r="41" spans="5:5" ht="15.75" customHeight="1">
      <c r="E41" s="479"/>
    </row>
    <row r="42" spans="5:5" ht="15.75" customHeight="1">
      <c r="E42" s="479"/>
    </row>
    <row r="43" spans="5:5" ht="15.75" customHeight="1">
      <c r="E43" s="479"/>
    </row>
    <row r="44" spans="5:5" ht="15.75" customHeight="1">
      <c r="E44" s="479"/>
    </row>
    <row r="45" spans="5:5" ht="15.75" customHeight="1">
      <c r="E45" s="479"/>
    </row>
    <row r="46" spans="5:5" ht="15.75" customHeight="1">
      <c r="E46" s="479"/>
    </row>
    <row r="47" spans="5:5" ht="15.75" customHeight="1">
      <c r="E47" s="479"/>
    </row>
    <row r="48" spans="5:5" ht="15.75" customHeight="1">
      <c r="E48" s="479"/>
    </row>
    <row r="49" spans="5:5" ht="15.75" customHeight="1">
      <c r="E49" s="479"/>
    </row>
    <row r="50" spans="5:5" ht="15.75" customHeight="1">
      <c r="E50" s="479"/>
    </row>
    <row r="51" spans="5:5" ht="15.75" customHeight="1">
      <c r="E51" s="479"/>
    </row>
    <row r="52" spans="5:5" ht="15.75" customHeight="1">
      <c r="E52" s="479"/>
    </row>
    <row r="53" spans="5:5" ht="15.75" customHeight="1">
      <c r="E53" s="479"/>
    </row>
    <row r="54" spans="5:5" ht="15.75" customHeight="1">
      <c r="E54" s="479"/>
    </row>
    <row r="55" spans="5:5" ht="15.75" customHeight="1">
      <c r="E55" s="479"/>
    </row>
    <row r="56" spans="5:5" ht="15.75" customHeight="1">
      <c r="E56" s="479"/>
    </row>
    <row r="57" spans="5:5" ht="15.75" customHeight="1">
      <c r="E57" s="479"/>
    </row>
    <row r="58" spans="5:5" ht="15.75" customHeight="1">
      <c r="E58" s="479"/>
    </row>
    <row r="59" spans="5:5" ht="15.75" customHeight="1">
      <c r="E59" s="479"/>
    </row>
    <row r="60" spans="5:5" ht="15.75" customHeight="1">
      <c r="E60" s="479"/>
    </row>
    <row r="61" spans="5:5" ht="15.75" customHeight="1">
      <c r="E61" s="479"/>
    </row>
    <row r="62" spans="5:5" ht="15.75" customHeight="1">
      <c r="E62" s="479"/>
    </row>
    <row r="63" spans="5:5" ht="15.75" customHeight="1">
      <c r="E63" s="479"/>
    </row>
    <row r="64" spans="5:5" ht="15.75" customHeight="1">
      <c r="E64" s="479"/>
    </row>
    <row r="65" spans="5:5" ht="15.75" customHeight="1">
      <c r="E65" s="479"/>
    </row>
    <row r="66" spans="5:5" ht="15.75" customHeight="1">
      <c r="E66" s="479"/>
    </row>
    <row r="67" spans="5:5" ht="15.75" customHeight="1">
      <c r="E67" s="479"/>
    </row>
    <row r="68" spans="5:5" ht="15.75" customHeight="1">
      <c r="E68" s="479"/>
    </row>
    <row r="69" spans="5:5" ht="15.75" customHeight="1">
      <c r="E69" s="479"/>
    </row>
    <row r="70" spans="5:5" ht="15.75" customHeight="1">
      <c r="E70" s="479"/>
    </row>
    <row r="71" spans="5:5" ht="15.75" customHeight="1">
      <c r="E71" s="479"/>
    </row>
    <row r="72" spans="5:5" ht="15.75" customHeight="1">
      <c r="E72" s="479"/>
    </row>
    <row r="73" spans="5:5" ht="15.75" customHeight="1">
      <c r="E73" s="479"/>
    </row>
    <row r="74" spans="5:5" ht="15.75" customHeight="1">
      <c r="E74" s="479"/>
    </row>
    <row r="75" spans="5:5" ht="15.75" customHeight="1">
      <c r="E75" s="479"/>
    </row>
    <row r="76" spans="5:5" ht="15.75" customHeight="1">
      <c r="E76" s="479"/>
    </row>
    <row r="77" spans="5:5" ht="15.75" customHeight="1">
      <c r="E77" s="479"/>
    </row>
    <row r="78" spans="5:5" ht="15.75" customHeight="1">
      <c r="E78" s="479"/>
    </row>
    <row r="79" spans="5:5" ht="15.75" customHeight="1">
      <c r="E79" s="479"/>
    </row>
    <row r="80" spans="5:5" ht="15.75" customHeight="1">
      <c r="E80" s="479"/>
    </row>
    <row r="81" spans="5:5" ht="15.75" customHeight="1">
      <c r="E81" s="479"/>
    </row>
    <row r="82" spans="5:5" ht="15.75" customHeight="1">
      <c r="E82" s="479"/>
    </row>
    <row r="83" spans="5:5" ht="15.75" customHeight="1">
      <c r="E83" s="479"/>
    </row>
    <row r="84" spans="5:5" ht="15.75" customHeight="1">
      <c r="E84" s="479"/>
    </row>
    <row r="85" spans="5:5" ht="15.75" customHeight="1">
      <c r="E85" s="479"/>
    </row>
    <row r="86" spans="5:5" ht="15.75" customHeight="1">
      <c r="E86" s="479"/>
    </row>
    <row r="87" spans="5:5" ht="15.75" customHeight="1">
      <c r="E87" s="479"/>
    </row>
    <row r="88" spans="5:5" ht="15.75" customHeight="1">
      <c r="E88" s="479"/>
    </row>
    <row r="89" spans="5:5" ht="15.75" customHeight="1">
      <c r="E89" s="479"/>
    </row>
    <row r="90" spans="5:5" ht="15.75" customHeight="1">
      <c r="E90" s="479"/>
    </row>
    <row r="91" spans="5:5" ht="15.75" customHeight="1">
      <c r="E91" s="479"/>
    </row>
    <row r="92" spans="5:5" ht="15.75" customHeight="1">
      <c r="E92" s="479"/>
    </row>
    <row r="93" spans="5:5" ht="15.75" customHeight="1">
      <c r="E93" s="479"/>
    </row>
    <row r="94" spans="5:5" ht="15.75" customHeight="1">
      <c r="E94" s="479"/>
    </row>
    <row r="95" spans="5:5" ht="15.75" customHeight="1">
      <c r="E95" s="479"/>
    </row>
    <row r="96" spans="5:5" ht="15.75" customHeight="1">
      <c r="E96" s="479"/>
    </row>
    <row r="97" spans="5:5" ht="15.75" customHeight="1">
      <c r="E97" s="479"/>
    </row>
    <row r="98" spans="5:5" ht="15.75" customHeight="1">
      <c r="E98" s="479"/>
    </row>
    <row r="99" spans="5:5" ht="15.75" customHeight="1">
      <c r="E99" s="479"/>
    </row>
    <row r="100" spans="5:5" ht="15.75" customHeight="1">
      <c r="E100" s="479"/>
    </row>
    <row r="101" spans="5:5" ht="15.75" customHeight="1">
      <c r="E101" s="479"/>
    </row>
    <row r="102" spans="5:5" ht="15.75" customHeight="1">
      <c r="E102" s="479"/>
    </row>
    <row r="103" spans="5:5" ht="15.75" customHeight="1">
      <c r="E103" s="479"/>
    </row>
    <row r="104" spans="5:5" ht="15.75" customHeight="1">
      <c r="E104" s="479"/>
    </row>
    <row r="105" spans="5:5" ht="15.75" customHeight="1">
      <c r="E105" s="479"/>
    </row>
    <row r="106" spans="5:5" ht="15.75" customHeight="1">
      <c r="E106" s="479"/>
    </row>
    <row r="107" spans="5:5" ht="15.75" customHeight="1">
      <c r="E107" s="479"/>
    </row>
    <row r="108" spans="5:5" ht="15.75" customHeight="1">
      <c r="E108" s="479"/>
    </row>
    <row r="109" spans="5:5" ht="15.75" customHeight="1">
      <c r="E109" s="479"/>
    </row>
    <row r="110" spans="5:5" ht="15.75" customHeight="1">
      <c r="E110" s="479"/>
    </row>
    <row r="111" spans="5:5" ht="15.75" customHeight="1">
      <c r="E111" s="479"/>
    </row>
    <row r="112" spans="5:5" ht="15.75" customHeight="1">
      <c r="E112" s="479"/>
    </row>
    <row r="113" spans="5:5" ht="15.75" customHeight="1">
      <c r="E113" s="479"/>
    </row>
    <row r="114" spans="5:5" ht="15.75" customHeight="1">
      <c r="E114" s="479"/>
    </row>
    <row r="115" spans="5:5" ht="15.75" customHeight="1">
      <c r="E115" s="479"/>
    </row>
    <row r="116" spans="5:5" ht="15.75" customHeight="1">
      <c r="E116" s="479"/>
    </row>
    <row r="117" spans="5:5" ht="15.75" customHeight="1">
      <c r="E117" s="479"/>
    </row>
    <row r="118" spans="5:5" ht="15.75" customHeight="1">
      <c r="E118" s="479"/>
    </row>
    <row r="119" spans="5:5" ht="15.75" customHeight="1">
      <c r="E119" s="479"/>
    </row>
    <row r="120" spans="5:5" ht="15.75" customHeight="1">
      <c r="E120" s="479"/>
    </row>
    <row r="121" spans="5:5" ht="15.75" customHeight="1">
      <c r="E121" s="479"/>
    </row>
    <row r="122" spans="5:5" ht="15.75" customHeight="1">
      <c r="E122" s="479"/>
    </row>
    <row r="123" spans="5:5" ht="15.75" customHeight="1">
      <c r="E123" s="479"/>
    </row>
    <row r="124" spans="5:5" ht="15.75" customHeight="1">
      <c r="E124" s="479"/>
    </row>
    <row r="125" spans="5:5" ht="15.75" customHeight="1">
      <c r="E125" s="479"/>
    </row>
    <row r="126" spans="5:5" ht="15.75" customHeight="1">
      <c r="E126" s="479"/>
    </row>
    <row r="127" spans="5:5" ht="15.75" customHeight="1">
      <c r="E127" s="479"/>
    </row>
    <row r="128" spans="5:5" ht="15.75" customHeight="1">
      <c r="E128" s="479"/>
    </row>
    <row r="129" spans="5:5" ht="15.75" customHeight="1">
      <c r="E129" s="479"/>
    </row>
    <row r="130" spans="5:5" ht="15.75" customHeight="1">
      <c r="E130" s="479"/>
    </row>
    <row r="131" spans="5:5" ht="15.75" customHeight="1">
      <c r="E131" s="479"/>
    </row>
    <row r="132" spans="5:5" ht="15.75" customHeight="1">
      <c r="E132" s="479"/>
    </row>
    <row r="133" spans="5:5" ht="15.75" customHeight="1">
      <c r="E133" s="479"/>
    </row>
    <row r="134" spans="5:5" ht="15.75" customHeight="1">
      <c r="E134" s="479"/>
    </row>
    <row r="135" spans="5:5" ht="15.75" customHeight="1">
      <c r="E135" s="479"/>
    </row>
    <row r="136" spans="5:5" ht="15.75" customHeight="1">
      <c r="E136" s="479"/>
    </row>
    <row r="137" spans="5:5" ht="15.75" customHeight="1">
      <c r="E137" s="479"/>
    </row>
    <row r="138" spans="5:5" ht="15.75" customHeight="1">
      <c r="E138" s="479"/>
    </row>
    <row r="139" spans="5:5" ht="15.75" customHeight="1">
      <c r="E139" s="479"/>
    </row>
    <row r="140" spans="5:5" ht="15.75" customHeight="1">
      <c r="E140" s="479"/>
    </row>
    <row r="141" spans="5:5" ht="15.75" customHeight="1">
      <c r="E141" s="479"/>
    </row>
    <row r="142" spans="5:5" ht="15.75" customHeight="1">
      <c r="E142" s="479"/>
    </row>
    <row r="143" spans="5:5" ht="15.75" customHeight="1">
      <c r="E143" s="479"/>
    </row>
    <row r="144" spans="5:5" ht="15.75" customHeight="1">
      <c r="E144" s="479"/>
    </row>
    <row r="145" spans="5:5" ht="15.75" customHeight="1">
      <c r="E145" s="479"/>
    </row>
    <row r="146" spans="5:5" ht="15.75" customHeight="1">
      <c r="E146" s="479"/>
    </row>
    <row r="147" spans="5:5" ht="15.75" customHeight="1">
      <c r="E147" s="479"/>
    </row>
    <row r="148" spans="5:5" ht="15.75" customHeight="1">
      <c r="E148" s="479"/>
    </row>
    <row r="149" spans="5:5" ht="15.75" customHeight="1">
      <c r="E149" s="479"/>
    </row>
    <row r="150" spans="5:5" ht="15.75" customHeight="1">
      <c r="E150" s="479"/>
    </row>
    <row r="151" spans="5:5" ht="15.75" customHeight="1">
      <c r="E151" s="479"/>
    </row>
    <row r="152" spans="5:5" ht="15.75" customHeight="1">
      <c r="E152" s="479"/>
    </row>
    <row r="153" spans="5:5" ht="15.75" customHeight="1">
      <c r="E153" s="479"/>
    </row>
    <row r="154" spans="5:5" ht="15.75" customHeight="1">
      <c r="E154" s="479"/>
    </row>
    <row r="155" spans="5:5" ht="15.75" customHeight="1">
      <c r="E155" s="479"/>
    </row>
    <row r="156" spans="5:5" ht="15.75" customHeight="1">
      <c r="E156" s="479"/>
    </row>
    <row r="157" spans="5:5" ht="15.75" customHeight="1">
      <c r="E157" s="479"/>
    </row>
    <row r="158" spans="5:5" ht="15.75" customHeight="1">
      <c r="E158" s="479"/>
    </row>
    <row r="159" spans="5:5" ht="15.75" customHeight="1">
      <c r="E159" s="479"/>
    </row>
    <row r="160" spans="5:5" ht="15.75" customHeight="1">
      <c r="E160" s="479"/>
    </row>
    <row r="161" spans="5:5" ht="15.75" customHeight="1">
      <c r="E161" s="479"/>
    </row>
    <row r="162" spans="5:5" ht="15.75" customHeight="1">
      <c r="E162" s="479"/>
    </row>
    <row r="163" spans="5:5" ht="15.75" customHeight="1">
      <c r="E163" s="479"/>
    </row>
    <row r="164" spans="5:5" ht="15.75" customHeight="1">
      <c r="E164" s="479"/>
    </row>
    <row r="165" spans="5:5" ht="15.75" customHeight="1">
      <c r="E165" s="479"/>
    </row>
    <row r="166" spans="5:5" ht="15.75" customHeight="1">
      <c r="E166" s="479"/>
    </row>
    <row r="167" spans="5:5" ht="15.75" customHeight="1">
      <c r="E167" s="479"/>
    </row>
    <row r="168" spans="5:5" ht="15.75" customHeight="1">
      <c r="E168" s="479"/>
    </row>
    <row r="169" spans="5:5" ht="15.75" customHeight="1">
      <c r="E169" s="479"/>
    </row>
    <row r="170" spans="5:5" ht="15.75" customHeight="1">
      <c r="E170" s="479"/>
    </row>
    <row r="171" spans="5:5" ht="15.75" customHeight="1">
      <c r="E171" s="479"/>
    </row>
    <row r="172" spans="5:5" ht="15.75" customHeight="1">
      <c r="E172" s="479"/>
    </row>
    <row r="173" spans="5:5" ht="15.75" customHeight="1">
      <c r="E173" s="479"/>
    </row>
    <row r="174" spans="5:5" ht="15.75" customHeight="1">
      <c r="E174" s="479"/>
    </row>
    <row r="175" spans="5:5" ht="15.75" customHeight="1">
      <c r="E175" s="479"/>
    </row>
    <row r="176" spans="5:5" ht="15.75" customHeight="1">
      <c r="E176" s="479"/>
    </row>
    <row r="177" spans="5:5" ht="15.75" customHeight="1">
      <c r="E177" s="479"/>
    </row>
    <row r="178" spans="5:5" ht="15.75" customHeight="1">
      <c r="E178" s="479"/>
    </row>
    <row r="179" spans="5:5" ht="15.75" customHeight="1">
      <c r="E179" s="479"/>
    </row>
    <row r="180" spans="5:5" ht="15.75" customHeight="1">
      <c r="E180" s="479"/>
    </row>
    <row r="181" spans="5:5" ht="15.75" customHeight="1">
      <c r="E181" s="479"/>
    </row>
    <row r="182" spans="5:5" ht="15.75" customHeight="1">
      <c r="E182" s="479"/>
    </row>
    <row r="183" spans="5:5" ht="15.75" customHeight="1">
      <c r="E183" s="479"/>
    </row>
    <row r="184" spans="5:5" ht="15.75" customHeight="1">
      <c r="E184" s="479"/>
    </row>
    <row r="185" spans="5:5" ht="15.75" customHeight="1">
      <c r="E185" s="479"/>
    </row>
    <row r="186" spans="5:5" ht="15.75" customHeight="1">
      <c r="E186" s="479"/>
    </row>
    <row r="187" spans="5:5" ht="15.75" customHeight="1">
      <c r="E187" s="479"/>
    </row>
    <row r="188" spans="5:5" ht="15.75" customHeight="1">
      <c r="E188" s="479"/>
    </row>
    <row r="189" spans="5:5" ht="15.75" customHeight="1">
      <c r="E189" s="479"/>
    </row>
    <row r="190" spans="5:5" ht="15.75" customHeight="1">
      <c r="E190" s="479"/>
    </row>
    <row r="191" spans="5:5" ht="15.75" customHeight="1">
      <c r="E191" s="479"/>
    </row>
    <row r="192" spans="5:5" ht="15.75" customHeight="1">
      <c r="E192" s="479"/>
    </row>
    <row r="193" spans="5:5" ht="15.75" customHeight="1">
      <c r="E193" s="479"/>
    </row>
    <row r="194" spans="5:5" ht="15.75" customHeight="1">
      <c r="E194" s="479"/>
    </row>
    <row r="195" spans="5:5" ht="15.75" customHeight="1">
      <c r="E195" s="479"/>
    </row>
    <row r="196" spans="5:5" ht="15.75" customHeight="1">
      <c r="E196" s="479"/>
    </row>
    <row r="197" spans="5:5" ht="15.75" customHeight="1">
      <c r="E197" s="479"/>
    </row>
    <row r="198" spans="5:5" ht="15.75" customHeight="1">
      <c r="E198" s="479"/>
    </row>
    <row r="199" spans="5:5" ht="15.75" customHeight="1">
      <c r="E199" s="479"/>
    </row>
    <row r="200" spans="5:5" ht="15.75" customHeight="1">
      <c r="E200" s="479"/>
    </row>
    <row r="201" spans="5:5" ht="15.75" customHeight="1">
      <c r="E201" s="479"/>
    </row>
    <row r="202" spans="5:5" ht="15.75" customHeight="1">
      <c r="E202" s="479"/>
    </row>
    <row r="203" spans="5:5" ht="15.75" customHeight="1">
      <c r="E203" s="479"/>
    </row>
    <row r="204" spans="5:5" ht="15.75" customHeight="1">
      <c r="E204" s="479"/>
    </row>
    <row r="205" spans="5:5" ht="15.75" customHeight="1">
      <c r="E205" s="479"/>
    </row>
    <row r="206" spans="5:5" ht="15.75" customHeight="1">
      <c r="E206" s="479"/>
    </row>
    <row r="207" spans="5:5" ht="15.75" customHeight="1">
      <c r="E207" s="479"/>
    </row>
    <row r="208" spans="5:5" ht="15.75" customHeight="1">
      <c r="E208" s="479"/>
    </row>
    <row r="209" spans="5:5" ht="15.75" customHeight="1">
      <c r="E209" s="479"/>
    </row>
    <row r="210" spans="5:5" ht="15.75" customHeight="1">
      <c r="E210" s="479"/>
    </row>
    <row r="211" spans="5:5" ht="15.75" customHeight="1">
      <c r="E211" s="479"/>
    </row>
    <row r="212" spans="5:5" ht="15.75" customHeight="1">
      <c r="E212" s="479"/>
    </row>
    <row r="213" spans="5:5" ht="15.75" customHeight="1">
      <c r="E213" s="479"/>
    </row>
    <row r="214" spans="5:5" ht="15.75" customHeight="1">
      <c r="E214" s="479"/>
    </row>
    <row r="215" spans="5:5" ht="15.75" customHeight="1">
      <c r="E215" s="479"/>
    </row>
    <row r="216" spans="5:5" ht="15.75" customHeight="1">
      <c r="E216" s="479"/>
    </row>
    <row r="217" spans="5:5" ht="15.75" customHeight="1">
      <c r="E217" s="479"/>
    </row>
    <row r="218" spans="5:5" ht="15.75" customHeight="1">
      <c r="E218" s="479"/>
    </row>
    <row r="219" spans="5:5" ht="15.75" customHeight="1">
      <c r="E219" s="479"/>
    </row>
    <row r="220" spans="5:5" ht="15.75" customHeight="1">
      <c r="E220" s="479"/>
    </row>
    <row r="221" spans="5:5" ht="15.75" customHeight="1">
      <c r="E221" s="479"/>
    </row>
    <row r="222" spans="5:5" ht="15.75" customHeight="1">
      <c r="E222" s="479"/>
    </row>
    <row r="223" spans="5:5" ht="15.75" customHeight="1">
      <c r="E223" s="479"/>
    </row>
    <row r="224" spans="5:5" ht="15.75" customHeight="1">
      <c r="E224" s="479"/>
    </row>
    <row r="225" spans="5:5" ht="15.75" customHeight="1">
      <c r="E225" s="479"/>
    </row>
    <row r="226" spans="5:5" ht="15.75" customHeight="1">
      <c r="E226" s="479"/>
    </row>
    <row r="227" spans="5:5" ht="15.75" customHeight="1">
      <c r="E227" s="479"/>
    </row>
    <row r="228" spans="5:5" ht="15.75" customHeight="1">
      <c r="E228" s="479"/>
    </row>
    <row r="229" spans="5:5" ht="15.75" customHeight="1">
      <c r="E229" s="479"/>
    </row>
    <row r="230" spans="5:5" ht="15.75" customHeight="1">
      <c r="E230" s="479"/>
    </row>
    <row r="231" spans="5:5" ht="15.75" customHeight="1">
      <c r="E231" s="479"/>
    </row>
    <row r="232" spans="5:5" ht="15.75" customHeight="1">
      <c r="E232" s="479"/>
    </row>
    <row r="233" spans="5:5" ht="15.75" customHeight="1">
      <c r="E233" s="479"/>
    </row>
    <row r="234" spans="5:5" ht="15.75" customHeight="1">
      <c r="E234" s="479"/>
    </row>
    <row r="235" spans="5:5" ht="15.75" customHeight="1">
      <c r="E235" s="479"/>
    </row>
    <row r="236" spans="5:5" ht="15.75" customHeight="1">
      <c r="E236" s="479"/>
    </row>
    <row r="237" spans="5:5" ht="15.75" customHeight="1">
      <c r="E237" s="479"/>
    </row>
    <row r="238" spans="5:5" ht="15.75" customHeight="1">
      <c r="E238" s="479"/>
    </row>
    <row r="239" spans="5:5" ht="15.75" customHeight="1">
      <c r="E239" s="479"/>
    </row>
    <row r="240" spans="5:5" ht="15.75" customHeight="1">
      <c r="E240" s="479"/>
    </row>
    <row r="241" spans="5:5" ht="15.75" customHeight="1">
      <c r="E241" s="479"/>
    </row>
    <row r="242" spans="5:5" ht="15.75" customHeight="1">
      <c r="E242" s="479"/>
    </row>
    <row r="243" spans="5:5" ht="15.75" customHeight="1">
      <c r="E243" s="479"/>
    </row>
    <row r="244" spans="5:5" ht="15.75" customHeight="1">
      <c r="E244" s="479"/>
    </row>
    <row r="245" spans="5:5" ht="15.75" customHeight="1">
      <c r="E245" s="479"/>
    </row>
    <row r="246" spans="5:5" ht="15.75" customHeight="1">
      <c r="E246" s="479"/>
    </row>
    <row r="247" spans="5:5" ht="15.75" customHeight="1">
      <c r="E247" s="479"/>
    </row>
    <row r="248" spans="5:5" ht="15.75" customHeight="1">
      <c r="E248" s="479"/>
    </row>
    <row r="249" spans="5:5" ht="15.75" customHeight="1">
      <c r="E249" s="479"/>
    </row>
    <row r="250" spans="5:5" ht="15.75" customHeight="1">
      <c r="E250" s="479"/>
    </row>
    <row r="251" spans="5:5" ht="15.75" customHeight="1">
      <c r="E251" s="479"/>
    </row>
    <row r="252" spans="5:5" ht="15.75" customHeight="1">
      <c r="E252" s="479"/>
    </row>
    <row r="253" spans="5:5" ht="15.75" customHeight="1">
      <c r="E253" s="479"/>
    </row>
    <row r="254" spans="5:5" ht="15.75" customHeight="1">
      <c r="E254" s="479"/>
    </row>
    <row r="255" spans="5:5" ht="15.75" customHeight="1">
      <c r="E255" s="479"/>
    </row>
    <row r="256" spans="5:5" ht="15.75" customHeight="1">
      <c r="E256" s="479"/>
    </row>
    <row r="257" spans="5:5" ht="15.75" customHeight="1">
      <c r="E257" s="479"/>
    </row>
    <row r="258" spans="5:5" ht="15.75" customHeight="1">
      <c r="E258" s="479"/>
    </row>
    <row r="259" spans="5:5" ht="15.75" customHeight="1">
      <c r="E259" s="479"/>
    </row>
    <row r="260" spans="5:5" ht="15.75" customHeight="1">
      <c r="E260" s="479"/>
    </row>
    <row r="261" spans="5:5" ht="15.75" customHeight="1">
      <c r="E261" s="479"/>
    </row>
    <row r="262" spans="5:5" ht="15.75" customHeight="1">
      <c r="E262" s="479"/>
    </row>
    <row r="263" spans="5:5" ht="15.75" customHeight="1">
      <c r="E263" s="479"/>
    </row>
    <row r="264" spans="5:5" ht="15.75" customHeight="1">
      <c r="E264" s="479"/>
    </row>
    <row r="265" spans="5:5" ht="15.75" customHeight="1">
      <c r="E265" s="479"/>
    </row>
    <row r="266" spans="5:5" ht="15.75" customHeight="1">
      <c r="E266" s="479"/>
    </row>
    <row r="267" spans="5:5" ht="15.75" customHeight="1">
      <c r="E267" s="479"/>
    </row>
    <row r="268" spans="5:5" ht="15.75" customHeight="1">
      <c r="E268" s="479"/>
    </row>
    <row r="269" spans="5:5" ht="15.75" customHeight="1">
      <c r="E269" s="479"/>
    </row>
    <row r="270" spans="5:5" ht="15.75" customHeight="1">
      <c r="E270" s="479"/>
    </row>
    <row r="271" spans="5:5" ht="15.75" customHeight="1">
      <c r="E271" s="479"/>
    </row>
    <row r="272" spans="5:5" ht="15.75" customHeight="1">
      <c r="E272" s="479"/>
    </row>
    <row r="273" spans="5:5" ht="15.75" customHeight="1">
      <c r="E273" s="479"/>
    </row>
    <row r="274" spans="5:5" ht="15.75" customHeight="1">
      <c r="E274" s="479"/>
    </row>
    <row r="275" spans="5:5" ht="15.75" customHeight="1">
      <c r="E275" s="479"/>
    </row>
    <row r="276" spans="5:5" ht="15.75" customHeight="1">
      <c r="E276" s="479"/>
    </row>
    <row r="277" spans="5:5" ht="15.75" customHeight="1">
      <c r="E277" s="479"/>
    </row>
    <row r="278" spans="5:5" ht="15.75" customHeight="1">
      <c r="E278" s="479"/>
    </row>
    <row r="279" spans="5:5" ht="15.75" customHeight="1">
      <c r="E279" s="479"/>
    </row>
    <row r="280" spans="5:5" ht="15.75" customHeight="1">
      <c r="E280" s="479"/>
    </row>
    <row r="281" spans="5:5" ht="15.75" customHeight="1">
      <c r="E281" s="479"/>
    </row>
    <row r="282" spans="5:5" ht="15.75" customHeight="1">
      <c r="E282" s="479"/>
    </row>
    <row r="283" spans="5:5" ht="15.75" customHeight="1">
      <c r="E283" s="479"/>
    </row>
    <row r="284" spans="5:5" ht="15.75" customHeight="1">
      <c r="E284" s="479"/>
    </row>
    <row r="285" spans="5:5" ht="15.75" customHeight="1">
      <c r="E285" s="479"/>
    </row>
    <row r="286" spans="5:5" ht="15.75" customHeight="1">
      <c r="E286" s="479"/>
    </row>
    <row r="287" spans="5:5" ht="15.75" customHeight="1">
      <c r="E287" s="479"/>
    </row>
    <row r="288" spans="5:5" ht="15.75" customHeight="1">
      <c r="E288" s="479"/>
    </row>
    <row r="289" spans="5:5" ht="15.75" customHeight="1">
      <c r="E289" s="479"/>
    </row>
    <row r="290" spans="5:5" ht="15.75" customHeight="1">
      <c r="E290" s="479"/>
    </row>
    <row r="291" spans="5:5" ht="15.75" customHeight="1">
      <c r="E291" s="479"/>
    </row>
    <row r="292" spans="5:5" ht="15.75" customHeight="1">
      <c r="E292" s="479"/>
    </row>
    <row r="293" spans="5:5" ht="15.75" customHeight="1">
      <c r="E293" s="479"/>
    </row>
    <row r="294" spans="5:5" ht="15.75" customHeight="1">
      <c r="E294" s="479"/>
    </row>
    <row r="295" spans="5:5" ht="15.75" customHeight="1">
      <c r="E295" s="479"/>
    </row>
    <row r="296" spans="5:5" ht="15.75" customHeight="1">
      <c r="E296" s="479"/>
    </row>
    <row r="297" spans="5:5" ht="15.75" customHeight="1">
      <c r="E297" s="479"/>
    </row>
    <row r="298" spans="5:5" ht="15.75" customHeight="1">
      <c r="E298" s="479"/>
    </row>
    <row r="299" spans="5:5" ht="15.75" customHeight="1">
      <c r="E299" s="479"/>
    </row>
    <row r="300" spans="5:5" ht="15.75" customHeight="1">
      <c r="E300" s="479"/>
    </row>
    <row r="301" spans="5:5" ht="15.75" customHeight="1">
      <c r="E301" s="479"/>
    </row>
    <row r="302" spans="5:5" ht="15.75" customHeight="1">
      <c r="E302" s="479"/>
    </row>
    <row r="303" spans="5:5" ht="15.75" customHeight="1">
      <c r="E303" s="479"/>
    </row>
    <row r="304" spans="5:5" ht="15.75" customHeight="1">
      <c r="E304" s="479"/>
    </row>
    <row r="305" spans="5:5" ht="15.75" customHeight="1">
      <c r="E305" s="479"/>
    </row>
    <row r="306" spans="5:5" ht="15.75" customHeight="1">
      <c r="E306" s="479"/>
    </row>
    <row r="307" spans="5:5" ht="15.75" customHeight="1">
      <c r="E307" s="479"/>
    </row>
    <row r="308" spans="5:5" ht="15.75" customHeight="1">
      <c r="E308" s="479"/>
    </row>
    <row r="309" spans="5:5" ht="15.75" customHeight="1">
      <c r="E309" s="479"/>
    </row>
    <row r="310" spans="5:5" ht="15.75" customHeight="1">
      <c r="E310" s="479"/>
    </row>
    <row r="311" spans="5:5" ht="15.75" customHeight="1">
      <c r="E311" s="479"/>
    </row>
    <row r="312" spans="5:5" ht="15.75" customHeight="1">
      <c r="E312" s="479"/>
    </row>
    <row r="313" spans="5:5" ht="15.75" customHeight="1">
      <c r="E313" s="479"/>
    </row>
    <row r="314" spans="5:5" ht="15.75" customHeight="1">
      <c r="E314" s="479"/>
    </row>
    <row r="315" spans="5:5" ht="15.75" customHeight="1">
      <c r="E315" s="479"/>
    </row>
    <row r="316" spans="5:5" ht="15.75" customHeight="1">
      <c r="E316" s="479"/>
    </row>
    <row r="317" spans="5:5" ht="15.75" customHeight="1">
      <c r="E317" s="479"/>
    </row>
    <row r="318" spans="5:5" ht="15.75" customHeight="1">
      <c r="E318" s="479"/>
    </row>
    <row r="319" spans="5:5" ht="15.75" customHeight="1">
      <c r="E319" s="479"/>
    </row>
    <row r="320" spans="5:5" ht="15.75" customHeight="1">
      <c r="E320" s="479"/>
    </row>
    <row r="321" spans="5:5" ht="15.75" customHeight="1">
      <c r="E321" s="479"/>
    </row>
    <row r="322" spans="5:5" ht="15.75" customHeight="1">
      <c r="E322" s="479"/>
    </row>
    <row r="323" spans="5:5" ht="15.75" customHeight="1">
      <c r="E323" s="479"/>
    </row>
    <row r="324" spans="5:5" ht="15.75" customHeight="1">
      <c r="E324" s="479"/>
    </row>
    <row r="325" spans="5:5" ht="15.75" customHeight="1">
      <c r="E325" s="479"/>
    </row>
    <row r="326" spans="5:5" ht="15.75" customHeight="1">
      <c r="E326" s="479"/>
    </row>
    <row r="327" spans="5:5" ht="15.75" customHeight="1">
      <c r="E327" s="479"/>
    </row>
    <row r="328" spans="5:5" ht="15.75" customHeight="1">
      <c r="E328" s="479"/>
    </row>
    <row r="329" spans="5:5" ht="15.75" customHeight="1">
      <c r="E329" s="479"/>
    </row>
    <row r="330" spans="5:5" ht="15.75" customHeight="1">
      <c r="E330" s="479"/>
    </row>
    <row r="331" spans="5:5" ht="15.75" customHeight="1">
      <c r="E331" s="479"/>
    </row>
    <row r="332" spans="5:5" ht="15.75" customHeight="1">
      <c r="E332" s="479"/>
    </row>
    <row r="333" spans="5:5" ht="15.75" customHeight="1">
      <c r="E333" s="479"/>
    </row>
    <row r="334" spans="5:5" ht="15.75" customHeight="1">
      <c r="E334" s="479"/>
    </row>
    <row r="335" spans="5:5" ht="15.75" customHeight="1">
      <c r="E335" s="479"/>
    </row>
    <row r="336" spans="5:5" ht="15.75" customHeight="1">
      <c r="E336" s="479"/>
    </row>
    <row r="337" spans="5:5" ht="15.75" customHeight="1">
      <c r="E337" s="479"/>
    </row>
    <row r="338" spans="5:5" ht="15.75" customHeight="1">
      <c r="E338" s="479"/>
    </row>
    <row r="339" spans="5:5" ht="15.75" customHeight="1">
      <c r="E339" s="479"/>
    </row>
    <row r="340" spans="5:5" ht="15.75" customHeight="1">
      <c r="E340" s="479"/>
    </row>
    <row r="341" spans="5:5" ht="15.75" customHeight="1">
      <c r="E341" s="479"/>
    </row>
    <row r="342" spans="5:5" ht="15.75" customHeight="1">
      <c r="E342" s="479"/>
    </row>
    <row r="343" spans="5:5" ht="15.75" customHeight="1">
      <c r="E343" s="479"/>
    </row>
    <row r="344" spans="5:5" ht="15.75" customHeight="1">
      <c r="E344" s="479"/>
    </row>
    <row r="345" spans="5:5" ht="15.75" customHeight="1">
      <c r="E345" s="479"/>
    </row>
    <row r="346" spans="5:5" ht="15.75" customHeight="1">
      <c r="E346" s="479"/>
    </row>
    <row r="347" spans="5:5" ht="15.75" customHeight="1">
      <c r="E347" s="479"/>
    </row>
    <row r="348" spans="5:5" ht="15.75" customHeight="1">
      <c r="E348" s="479"/>
    </row>
    <row r="349" spans="5:5" ht="15.75" customHeight="1">
      <c r="E349" s="479"/>
    </row>
    <row r="350" spans="5:5" ht="15.75" customHeight="1">
      <c r="E350" s="479"/>
    </row>
    <row r="351" spans="5:5" ht="15.75" customHeight="1">
      <c r="E351" s="479"/>
    </row>
    <row r="352" spans="5:5" ht="15.75" customHeight="1">
      <c r="E352" s="479"/>
    </row>
    <row r="353" spans="5:5" ht="15.75" customHeight="1">
      <c r="E353" s="479"/>
    </row>
    <row r="354" spans="5:5" ht="15.75" customHeight="1">
      <c r="E354" s="479"/>
    </row>
    <row r="355" spans="5:5" ht="15.75" customHeight="1">
      <c r="E355" s="479"/>
    </row>
    <row r="356" spans="5:5" ht="15.75" customHeight="1">
      <c r="E356" s="479"/>
    </row>
    <row r="357" spans="5:5" ht="15.75" customHeight="1">
      <c r="E357" s="479"/>
    </row>
    <row r="358" spans="5:5" ht="15.75" customHeight="1">
      <c r="E358" s="479"/>
    </row>
    <row r="359" spans="5:5" ht="15.75" customHeight="1">
      <c r="E359" s="479"/>
    </row>
    <row r="360" spans="5:5" ht="15.75" customHeight="1">
      <c r="E360" s="479"/>
    </row>
    <row r="361" spans="5:5" ht="15.75" customHeight="1">
      <c r="E361" s="479"/>
    </row>
    <row r="362" spans="5:5" ht="15.75" customHeight="1">
      <c r="E362" s="479"/>
    </row>
    <row r="363" spans="5:5" ht="15.75" customHeight="1">
      <c r="E363" s="479"/>
    </row>
    <row r="364" spans="5:5" ht="15.75" customHeight="1">
      <c r="E364" s="479"/>
    </row>
    <row r="365" spans="5:5" ht="15.75" customHeight="1">
      <c r="E365" s="479"/>
    </row>
    <row r="366" spans="5:5" ht="15.75" customHeight="1">
      <c r="E366" s="479"/>
    </row>
    <row r="367" spans="5:5" ht="15.75" customHeight="1">
      <c r="E367" s="479"/>
    </row>
    <row r="368" spans="5:5" ht="15.75" customHeight="1">
      <c r="E368" s="479"/>
    </row>
    <row r="369" spans="5:5" ht="15.75" customHeight="1">
      <c r="E369" s="479"/>
    </row>
    <row r="370" spans="5:5" ht="15.75" customHeight="1">
      <c r="E370" s="479"/>
    </row>
    <row r="371" spans="5:5" ht="15.75" customHeight="1">
      <c r="E371" s="479"/>
    </row>
    <row r="372" spans="5:5" ht="15.75" customHeight="1">
      <c r="E372" s="479"/>
    </row>
    <row r="373" spans="5:5" ht="15.75" customHeight="1">
      <c r="E373" s="479"/>
    </row>
    <row r="374" spans="5:5" ht="15.75" customHeight="1">
      <c r="E374" s="479"/>
    </row>
    <row r="375" spans="5:5" ht="15.75" customHeight="1">
      <c r="E375" s="479"/>
    </row>
    <row r="376" spans="5:5" ht="15.75" customHeight="1">
      <c r="E376" s="479"/>
    </row>
    <row r="377" spans="5:5" ht="15.75" customHeight="1">
      <c r="E377" s="479"/>
    </row>
    <row r="378" spans="5:5" ht="15.75" customHeight="1">
      <c r="E378" s="479"/>
    </row>
    <row r="379" spans="5:5" ht="15.75" customHeight="1">
      <c r="E379" s="479"/>
    </row>
    <row r="380" spans="5:5" ht="15.75" customHeight="1">
      <c r="E380" s="479"/>
    </row>
    <row r="381" spans="5:5" ht="15.75" customHeight="1">
      <c r="E381" s="479"/>
    </row>
    <row r="382" spans="5:5" ht="15.75" customHeight="1">
      <c r="E382" s="479"/>
    </row>
    <row r="383" spans="5:5" ht="15.75" customHeight="1">
      <c r="E383" s="479"/>
    </row>
    <row r="384" spans="5:5" ht="15.75" customHeight="1">
      <c r="E384" s="479"/>
    </row>
    <row r="385" spans="5:5" ht="15.75" customHeight="1">
      <c r="E385" s="479"/>
    </row>
    <row r="386" spans="5:5" ht="15.75" customHeight="1">
      <c r="E386" s="479"/>
    </row>
    <row r="387" spans="5:5" ht="15.75" customHeight="1">
      <c r="E387" s="479"/>
    </row>
    <row r="388" spans="5:5" ht="15.75" customHeight="1">
      <c r="E388" s="479"/>
    </row>
    <row r="389" spans="5:5" ht="15.75" customHeight="1">
      <c r="E389" s="479"/>
    </row>
    <row r="390" spans="5:5" ht="15.75" customHeight="1">
      <c r="E390" s="479"/>
    </row>
    <row r="391" spans="5:5" ht="15.75" customHeight="1">
      <c r="E391" s="479"/>
    </row>
    <row r="392" spans="5:5" ht="15.75" customHeight="1">
      <c r="E392" s="479"/>
    </row>
    <row r="393" spans="5:5" ht="15.75" customHeight="1">
      <c r="E393" s="479"/>
    </row>
    <row r="394" spans="5:5" ht="15.75" customHeight="1">
      <c r="E394" s="479"/>
    </row>
    <row r="395" spans="5:5" ht="15.75" customHeight="1">
      <c r="E395" s="479"/>
    </row>
    <row r="396" spans="5:5" ht="15.75" customHeight="1">
      <c r="E396" s="479"/>
    </row>
    <row r="397" spans="5:5" ht="15.75" customHeight="1">
      <c r="E397" s="479"/>
    </row>
    <row r="398" spans="5:5" ht="15.75" customHeight="1">
      <c r="E398" s="479"/>
    </row>
    <row r="399" spans="5:5" ht="15.75" customHeight="1">
      <c r="E399" s="479"/>
    </row>
    <row r="400" spans="5:5" ht="15.75" customHeight="1">
      <c r="E400" s="479"/>
    </row>
    <row r="401" spans="5:5" ht="15.75" customHeight="1">
      <c r="E401" s="479"/>
    </row>
    <row r="402" spans="5:5" ht="15.75" customHeight="1">
      <c r="E402" s="479"/>
    </row>
    <row r="403" spans="5:5" ht="15.75" customHeight="1">
      <c r="E403" s="479"/>
    </row>
    <row r="404" spans="5:5" ht="15.75" customHeight="1">
      <c r="E404" s="479"/>
    </row>
    <row r="405" spans="5:5" ht="15.75" customHeight="1">
      <c r="E405" s="479"/>
    </row>
    <row r="406" spans="5:5" ht="15.75" customHeight="1">
      <c r="E406" s="479"/>
    </row>
    <row r="407" spans="5:5" ht="15.75" customHeight="1">
      <c r="E407" s="479"/>
    </row>
    <row r="408" spans="5:5" ht="15.75" customHeight="1">
      <c r="E408" s="479"/>
    </row>
    <row r="409" spans="5:5" ht="15.75" customHeight="1">
      <c r="E409" s="479"/>
    </row>
    <row r="410" spans="5:5" ht="15.75" customHeight="1">
      <c r="E410" s="479"/>
    </row>
    <row r="411" spans="5:5" ht="15.75" customHeight="1">
      <c r="E411" s="479"/>
    </row>
    <row r="412" spans="5:5" ht="15.75" customHeight="1">
      <c r="E412" s="479"/>
    </row>
    <row r="413" spans="5:5" ht="15.75" customHeight="1">
      <c r="E413" s="479"/>
    </row>
    <row r="414" spans="5:5" ht="15.75" customHeight="1">
      <c r="E414" s="479"/>
    </row>
    <row r="415" spans="5:5" ht="15.75" customHeight="1">
      <c r="E415" s="479"/>
    </row>
    <row r="416" spans="5:5" ht="15.75" customHeight="1">
      <c r="E416" s="479"/>
    </row>
    <row r="417" spans="5:5" ht="15.75" customHeight="1">
      <c r="E417" s="479"/>
    </row>
    <row r="418" spans="5:5" ht="15.75" customHeight="1">
      <c r="E418" s="479"/>
    </row>
    <row r="419" spans="5:5" ht="15.75" customHeight="1">
      <c r="E419" s="479"/>
    </row>
    <row r="420" spans="5:5" ht="15.75" customHeight="1">
      <c r="E420" s="479"/>
    </row>
    <row r="421" spans="5:5" ht="15.75" customHeight="1">
      <c r="E421" s="479"/>
    </row>
    <row r="422" spans="5:5" ht="15.75" customHeight="1">
      <c r="E422" s="479"/>
    </row>
    <row r="423" spans="5:5" ht="15.75" customHeight="1">
      <c r="E423" s="479"/>
    </row>
    <row r="424" spans="5:5" ht="15.75" customHeight="1">
      <c r="E424" s="479"/>
    </row>
    <row r="425" spans="5:5" ht="15.75" customHeight="1">
      <c r="E425" s="479"/>
    </row>
    <row r="426" spans="5:5" ht="15.75" customHeight="1">
      <c r="E426" s="479"/>
    </row>
    <row r="427" spans="5:5" ht="15.75" customHeight="1">
      <c r="E427" s="479"/>
    </row>
    <row r="428" spans="5:5" ht="15.75" customHeight="1">
      <c r="E428" s="479"/>
    </row>
    <row r="429" spans="5:5" ht="15.75" customHeight="1">
      <c r="E429" s="479"/>
    </row>
    <row r="430" spans="5:5" ht="15.75" customHeight="1">
      <c r="E430" s="479"/>
    </row>
    <row r="431" spans="5:5" ht="15.75" customHeight="1">
      <c r="E431" s="479"/>
    </row>
    <row r="432" spans="5:5" ht="15.75" customHeight="1">
      <c r="E432" s="479"/>
    </row>
    <row r="433" spans="5:5" ht="15.75" customHeight="1">
      <c r="E433" s="479"/>
    </row>
    <row r="434" spans="5:5" ht="15.75" customHeight="1">
      <c r="E434" s="479"/>
    </row>
    <row r="435" spans="5:5" ht="15.75" customHeight="1">
      <c r="E435" s="479"/>
    </row>
    <row r="436" spans="5:5" ht="15.75" customHeight="1">
      <c r="E436" s="479"/>
    </row>
    <row r="437" spans="5:5" ht="15.75" customHeight="1">
      <c r="E437" s="479"/>
    </row>
    <row r="438" spans="5:5" ht="15.75" customHeight="1">
      <c r="E438" s="479"/>
    </row>
    <row r="439" spans="5:5" ht="15.75" customHeight="1">
      <c r="E439" s="479"/>
    </row>
    <row r="440" spans="5:5" ht="15.75" customHeight="1">
      <c r="E440" s="479"/>
    </row>
    <row r="441" spans="5:5" ht="15.75" customHeight="1">
      <c r="E441" s="479"/>
    </row>
    <row r="442" spans="5:5" ht="15.75" customHeight="1">
      <c r="E442" s="479"/>
    </row>
    <row r="443" spans="5:5" ht="15.75" customHeight="1">
      <c r="E443" s="479"/>
    </row>
    <row r="444" spans="5:5" ht="15.75" customHeight="1">
      <c r="E444" s="479"/>
    </row>
    <row r="445" spans="5:5" ht="15.75" customHeight="1">
      <c r="E445" s="479"/>
    </row>
    <row r="446" spans="5:5" ht="15.75" customHeight="1">
      <c r="E446" s="479"/>
    </row>
    <row r="447" spans="5:5" ht="15.75" customHeight="1">
      <c r="E447" s="479"/>
    </row>
    <row r="448" spans="5:5" ht="15.75" customHeight="1">
      <c r="E448" s="479"/>
    </row>
    <row r="449" spans="5:5" ht="15.75" customHeight="1">
      <c r="E449" s="479"/>
    </row>
    <row r="450" spans="5:5" ht="15.75" customHeight="1">
      <c r="E450" s="479"/>
    </row>
    <row r="451" spans="5:5" ht="15.75" customHeight="1">
      <c r="E451" s="479"/>
    </row>
    <row r="452" spans="5:5" ht="15.75" customHeight="1">
      <c r="E452" s="479"/>
    </row>
    <row r="453" spans="5:5" ht="15.75" customHeight="1">
      <c r="E453" s="479"/>
    </row>
    <row r="454" spans="5:5" ht="15.75" customHeight="1">
      <c r="E454" s="479"/>
    </row>
    <row r="455" spans="5:5" ht="15.75" customHeight="1">
      <c r="E455" s="479"/>
    </row>
    <row r="456" spans="5:5" ht="15.75" customHeight="1">
      <c r="E456" s="479"/>
    </row>
    <row r="457" spans="5:5" ht="15.75" customHeight="1">
      <c r="E457" s="479"/>
    </row>
    <row r="458" spans="5:5" ht="15.75" customHeight="1">
      <c r="E458" s="479"/>
    </row>
    <row r="459" spans="5:5" ht="15.75" customHeight="1">
      <c r="E459" s="479"/>
    </row>
    <row r="460" spans="5:5" ht="15.75" customHeight="1">
      <c r="E460" s="479"/>
    </row>
    <row r="461" spans="5:5" ht="15.75" customHeight="1">
      <c r="E461" s="479"/>
    </row>
    <row r="462" spans="5:5" ht="15.75" customHeight="1">
      <c r="E462" s="479"/>
    </row>
    <row r="463" spans="5:5" ht="15.75" customHeight="1">
      <c r="E463" s="479"/>
    </row>
    <row r="464" spans="5:5" ht="15.75" customHeight="1">
      <c r="E464" s="479"/>
    </row>
    <row r="465" spans="5:5" ht="15.75" customHeight="1">
      <c r="E465" s="479"/>
    </row>
    <row r="466" spans="5:5" ht="15.75" customHeight="1">
      <c r="E466" s="479"/>
    </row>
    <row r="467" spans="5:5" ht="15.75" customHeight="1">
      <c r="E467" s="479"/>
    </row>
    <row r="468" spans="5:5" ht="15.75" customHeight="1">
      <c r="E468" s="479"/>
    </row>
    <row r="469" spans="5:5" ht="15.75" customHeight="1">
      <c r="E469" s="479"/>
    </row>
    <row r="470" spans="5:5" ht="15.75" customHeight="1">
      <c r="E470" s="479"/>
    </row>
    <row r="471" spans="5:5" ht="15.75" customHeight="1">
      <c r="E471" s="479"/>
    </row>
    <row r="472" spans="5:5" ht="15.75" customHeight="1">
      <c r="E472" s="479"/>
    </row>
    <row r="473" spans="5:5" ht="15.75" customHeight="1">
      <c r="E473" s="479"/>
    </row>
    <row r="474" spans="5:5" ht="15.75" customHeight="1">
      <c r="E474" s="479"/>
    </row>
    <row r="475" spans="5:5" ht="15.75" customHeight="1">
      <c r="E475" s="479"/>
    </row>
    <row r="476" spans="5:5" ht="15.75" customHeight="1">
      <c r="E476" s="479"/>
    </row>
    <row r="477" spans="5:5" ht="15.75" customHeight="1">
      <c r="E477" s="479"/>
    </row>
    <row r="478" spans="5:5" ht="15.75" customHeight="1">
      <c r="E478" s="479"/>
    </row>
    <row r="479" spans="5:5" ht="15.75" customHeight="1">
      <c r="E479" s="479"/>
    </row>
    <row r="480" spans="5:5" ht="15.75" customHeight="1">
      <c r="E480" s="479"/>
    </row>
    <row r="481" spans="5:5" ht="15.75" customHeight="1">
      <c r="E481" s="479"/>
    </row>
    <row r="482" spans="5:5" ht="15.75" customHeight="1">
      <c r="E482" s="479"/>
    </row>
    <row r="483" spans="5:5" ht="15.75" customHeight="1">
      <c r="E483" s="479"/>
    </row>
    <row r="484" spans="5:5" ht="15.75" customHeight="1">
      <c r="E484" s="479"/>
    </row>
    <row r="485" spans="5:5" ht="15.75" customHeight="1">
      <c r="E485" s="479"/>
    </row>
    <row r="486" spans="5:5" ht="15.75" customHeight="1">
      <c r="E486" s="479"/>
    </row>
    <row r="487" spans="5:5" ht="15.75" customHeight="1">
      <c r="E487" s="479"/>
    </row>
    <row r="488" spans="5:5" ht="15.75" customHeight="1">
      <c r="E488" s="479"/>
    </row>
    <row r="489" spans="5:5" ht="15.75" customHeight="1">
      <c r="E489" s="479"/>
    </row>
    <row r="490" spans="5:5" ht="15.75" customHeight="1">
      <c r="E490" s="479"/>
    </row>
    <row r="491" spans="5:5" ht="15.75" customHeight="1">
      <c r="E491" s="479"/>
    </row>
    <row r="492" spans="5:5" ht="15.75" customHeight="1">
      <c r="E492" s="479"/>
    </row>
    <row r="493" spans="5:5" ht="15.75" customHeight="1">
      <c r="E493" s="479"/>
    </row>
    <row r="494" spans="5:5" ht="15.75" customHeight="1">
      <c r="E494" s="479"/>
    </row>
    <row r="495" spans="5:5" ht="15.75" customHeight="1">
      <c r="E495" s="479"/>
    </row>
    <row r="496" spans="5:5" ht="15.75" customHeight="1">
      <c r="E496" s="479"/>
    </row>
    <row r="497" spans="5:5" ht="15.75" customHeight="1">
      <c r="E497" s="479"/>
    </row>
    <row r="498" spans="5:5" ht="15.75" customHeight="1">
      <c r="E498" s="479"/>
    </row>
    <row r="499" spans="5:5" ht="15.75" customHeight="1">
      <c r="E499" s="479"/>
    </row>
    <row r="500" spans="5:5" ht="15.75" customHeight="1">
      <c r="E500" s="479"/>
    </row>
    <row r="501" spans="5:5" ht="15.75" customHeight="1">
      <c r="E501" s="479"/>
    </row>
    <row r="502" spans="5:5" ht="15.75" customHeight="1">
      <c r="E502" s="479"/>
    </row>
    <row r="503" spans="5:5" ht="15.75" customHeight="1">
      <c r="E503" s="479"/>
    </row>
    <row r="504" spans="5:5" ht="15.75" customHeight="1">
      <c r="E504" s="479"/>
    </row>
    <row r="505" spans="5:5" ht="15.75" customHeight="1">
      <c r="E505" s="479"/>
    </row>
    <row r="506" spans="5:5" ht="15.75" customHeight="1">
      <c r="E506" s="479"/>
    </row>
    <row r="507" spans="5:5" ht="15.75" customHeight="1">
      <c r="E507" s="479"/>
    </row>
    <row r="508" spans="5:5" ht="15.75" customHeight="1">
      <c r="E508" s="479"/>
    </row>
    <row r="509" spans="5:5" ht="15.75" customHeight="1">
      <c r="E509" s="479"/>
    </row>
    <row r="510" spans="5:5" ht="15.75" customHeight="1">
      <c r="E510" s="479"/>
    </row>
    <row r="511" spans="5:5" ht="15.75" customHeight="1">
      <c r="E511" s="479"/>
    </row>
    <row r="512" spans="5:5" ht="15.75" customHeight="1">
      <c r="E512" s="479"/>
    </row>
    <row r="513" spans="5:5" ht="15.75" customHeight="1">
      <c r="E513" s="479"/>
    </row>
    <row r="514" spans="5:5" ht="15.75" customHeight="1">
      <c r="E514" s="479"/>
    </row>
    <row r="515" spans="5:5" ht="15.75" customHeight="1">
      <c r="E515" s="479"/>
    </row>
    <row r="516" spans="5:5" ht="15.75" customHeight="1">
      <c r="E516" s="479"/>
    </row>
    <row r="517" spans="5:5" ht="15.75" customHeight="1">
      <c r="E517" s="479"/>
    </row>
    <row r="518" spans="5:5" ht="15.75" customHeight="1">
      <c r="E518" s="479"/>
    </row>
    <row r="519" spans="5:5" ht="15.75" customHeight="1">
      <c r="E519" s="479"/>
    </row>
    <row r="520" spans="5:5" ht="15.75" customHeight="1">
      <c r="E520" s="479"/>
    </row>
    <row r="521" spans="5:5" ht="15.75" customHeight="1">
      <c r="E521" s="479"/>
    </row>
    <row r="522" spans="5:5" ht="15.75" customHeight="1">
      <c r="E522" s="479"/>
    </row>
    <row r="523" spans="5:5" ht="15.75" customHeight="1">
      <c r="E523" s="479"/>
    </row>
    <row r="524" spans="5:5" ht="15.75" customHeight="1">
      <c r="E524" s="479"/>
    </row>
    <row r="525" spans="5:5" ht="15.75" customHeight="1">
      <c r="E525" s="479"/>
    </row>
    <row r="526" spans="5:5" ht="15.75" customHeight="1">
      <c r="E526" s="479"/>
    </row>
    <row r="527" spans="5:5" ht="15.75" customHeight="1">
      <c r="E527" s="479"/>
    </row>
    <row r="528" spans="5:5" ht="15.75" customHeight="1">
      <c r="E528" s="479"/>
    </row>
    <row r="529" spans="5:5" ht="15.75" customHeight="1">
      <c r="E529" s="479"/>
    </row>
    <row r="530" spans="5:5" ht="15.75" customHeight="1">
      <c r="E530" s="479"/>
    </row>
    <row r="531" spans="5:5" ht="15.75" customHeight="1">
      <c r="E531" s="479"/>
    </row>
    <row r="532" spans="5:5" ht="15.75" customHeight="1">
      <c r="E532" s="479"/>
    </row>
    <row r="533" spans="5:5" ht="15.75" customHeight="1">
      <c r="E533" s="479"/>
    </row>
    <row r="534" spans="5:5" ht="15.75" customHeight="1">
      <c r="E534" s="479"/>
    </row>
    <row r="535" spans="5:5" ht="15.75" customHeight="1">
      <c r="E535" s="479"/>
    </row>
    <row r="536" spans="5:5" ht="15.75" customHeight="1">
      <c r="E536" s="479"/>
    </row>
    <row r="537" spans="5:5" ht="15.75" customHeight="1">
      <c r="E537" s="479"/>
    </row>
    <row r="538" spans="5:5" ht="15.75" customHeight="1">
      <c r="E538" s="479"/>
    </row>
    <row r="539" spans="5:5" ht="15.75" customHeight="1">
      <c r="E539" s="479"/>
    </row>
    <row r="540" spans="5:5" ht="15.75" customHeight="1">
      <c r="E540" s="479"/>
    </row>
    <row r="541" spans="5:5" ht="15.75" customHeight="1">
      <c r="E541" s="479"/>
    </row>
    <row r="542" spans="5:5" ht="15.75" customHeight="1">
      <c r="E542" s="479"/>
    </row>
    <row r="543" spans="5:5" ht="15.75" customHeight="1">
      <c r="E543" s="479"/>
    </row>
    <row r="544" spans="5:5" ht="15.75" customHeight="1">
      <c r="E544" s="479"/>
    </row>
    <row r="545" spans="5:5" ht="15.75" customHeight="1">
      <c r="E545" s="479"/>
    </row>
    <row r="546" spans="5:5" ht="15.75" customHeight="1">
      <c r="E546" s="479"/>
    </row>
    <row r="547" spans="5:5" ht="15.75" customHeight="1">
      <c r="E547" s="479"/>
    </row>
    <row r="548" spans="5:5" ht="15.75" customHeight="1">
      <c r="E548" s="479"/>
    </row>
    <row r="549" spans="5:5" ht="15.75" customHeight="1">
      <c r="E549" s="479"/>
    </row>
    <row r="550" spans="5:5" ht="15.75" customHeight="1">
      <c r="E550" s="479"/>
    </row>
    <row r="551" spans="5:5" ht="15.75" customHeight="1">
      <c r="E551" s="479"/>
    </row>
    <row r="552" spans="5:5" ht="15.75" customHeight="1">
      <c r="E552" s="479"/>
    </row>
    <row r="553" spans="5:5" ht="15.75" customHeight="1">
      <c r="E553" s="479"/>
    </row>
    <row r="554" spans="5:5" ht="15.75" customHeight="1">
      <c r="E554" s="479"/>
    </row>
    <row r="555" spans="5:5" ht="15.75" customHeight="1">
      <c r="E555" s="479"/>
    </row>
    <row r="556" spans="5:5" ht="15.75" customHeight="1">
      <c r="E556" s="479"/>
    </row>
    <row r="557" spans="5:5" ht="15.75" customHeight="1">
      <c r="E557" s="479"/>
    </row>
    <row r="558" spans="5:5" ht="15.75" customHeight="1">
      <c r="E558" s="479"/>
    </row>
    <row r="559" spans="5:5" ht="15.75" customHeight="1">
      <c r="E559" s="479"/>
    </row>
    <row r="560" spans="5:5" ht="15.75" customHeight="1">
      <c r="E560" s="479"/>
    </row>
    <row r="561" spans="5:5" ht="15.75" customHeight="1">
      <c r="E561" s="479"/>
    </row>
    <row r="562" spans="5:5" ht="15.75" customHeight="1">
      <c r="E562" s="479"/>
    </row>
    <row r="563" spans="5:5" ht="15.75" customHeight="1">
      <c r="E563" s="479"/>
    </row>
    <row r="564" spans="5:5" ht="15.75" customHeight="1">
      <c r="E564" s="479"/>
    </row>
    <row r="565" spans="5:5" ht="15.75" customHeight="1">
      <c r="E565" s="479"/>
    </row>
    <row r="566" spans="5:5" ht="15.75" customHeight="1">
      <c r="E566" s="479"/>
    </row>
    <row r="567" spans="5:5" ht="15.75" customHeight="1">
      <c r="E567" s="479"/>
    </row>
    <row r="568" spans="5:5" ht="15.75" customHeight="1">
      <c r="E568" s="479"/>
    </row>
    <row r="569" spans="5:5" ht="15.75" customHeight="1">
      <c r="E569" s="479"/>
    </row>
    <row r="570" spans="5:5" ht="15.75" customHeight="1">
      <c r="E570" s="479"/>
    </row>
    <row r="571" spans="5:5" ht="15.75" customHeight="1">
      <c r="E571" s="479"/>
    </row>
    <row r="572" spans="5:5" ht="15.75" customHeight="1">
      <c r="E572" s="479"/>
    </row>
    <row r="573" spans="5:5" ht="15.75" customHeight="1">
      <c r="E573" s="479"/>
    </row>
    <row r="574" spans="5:5" ht="15.75" customHeight="1">
      <c r="E574" s="479"/>
    </row>
    <row r="575" spans="5:5" ht="15.75" customHeight="1">
      <c r="E575" s="479"/>
    </row>
    <row r="576" spans="5:5" ht="15.75" customHeight="1">
      <c r="E576" s="479"/>
    </row>
    <row r="577" spans="5:5" ht="15.75" customHeight="1">
      <c r="E577" s="479"/>
    </row>
    <row r="578" spans="5:5" ht="15.75" customHeight="1">
      <c r="E578" s="479"/>
    </row>
    <row r="579" spans="5:5" ht="15.75" customHeight="1">
      <c r="E579" s="479"/>
    </row>
    <row r="580" spans="5:5" ht="15.75" customHeight="1">
      <c r="E580" s="479"/>
    </row>
    <row r="581" spans="5:5" ht="15.75" customHeight="1">
      <c r="E581" s="479"/>
    </row>
    <row r="582" spans="5:5" ht="15.75" customHeight="1">
      <c r="E582" s="479"/>
    </row>
    <row r="583" spans="5:5" ht="15.75" customHeight="1">
      <c r="E583" s="479"/>
    </row>
    <row r="584" spans="5:5" ht="15.75" customHeight="1">
      <c r="E584" s="479"/>
    </row>
    <row r="585" spans="5:5" ht="15.75" customHeight="1">
      <c r="E585" s="479"/>
    </row>
    <row r="586" spans="5:5" ht="15.75" customHeight="1">
      <c r="E586" s="479"/>
    </row>
    <row r="587" spans="5:5" ht="15.75" customHeight="1">
      <c r="E587" s="479"/>
    </row>
    <row r="588" spans="5:5" ht="15.75" customHeight="1">
      <c r="E588" s="479"/>
    </row>
    <row r="589" spans="5:5" ht="15.75" customHeight="1">
      <c r="E589" s="479"/>
    </row>
    <row r="590" spans="5:5" ht="15.75" customHeight="1">
      <c r="E590" s="479"/>
    </row>
    <row r="591" spans="5:5" ht="15.75" customHeight="1">
      <c r="E591" s="479"/>
    </row>
    <row r="592" spans="5:5" ht="15.75" customHeight="1">
      <c r="E592" s="479"/>
    </row>
    <row r="593" spans="5:5" ht="15.75" customHeight="1">
      <c r="E593" s="479"/>
    </row>
    <row r="594" spans="5:5" ht="15.75" customHeight="1">
      <c r="E594" s="479"/>
    </row>
    <row r="595" spans="5:5" ht="15.75" customHeight="1">
      <c r="E595" s="479"/>
    </row>
    <row r="596" spans="5:5" ht="15.75" customHeight="1">
      <c r="E596" s="479"/>
    </row>
    <row r="597" spans="5:5" ht="15.75" customHeight="1">
      <c r="E597" s="479"/>
    </row>
    <row r="598" spans="5:5" ht="15.75" customHeight="1">
      <c r="E598" s="479"/>
    </row>
    <row r="599" spans="5:5" ht="15.75" customHeight="1">
      <c r="E599" s="479"/>
    </row>
    <row r="600" spans="5:5" ht="15.75" customHeight="1">
      <c r="E600" s="479"/>
    </row>
    <row r="601" spans="5:5" ht="15.75" customHeight="1">
      <c r="E601" s="479"/>
    </row>
    <row r="602" spans="5:5" ht="15.75" customHeight="1">
      <c r="E602" s="479"/>
    </row>
    <row r="603" spans="5:5" ht="15.75" customHeight="1">
      <c r="E603" s="479"/>
    </row>
    <row r="604" spans="5:5" ht="15.75" customHeight="1">
      <c r="E604" s="479"/>
    </row>
    <row r="605" spans="5:5" ht="15.75" customHeight="1">
      <c r="E605" s="479"/>
    </row>
    <row r="606" spans="5:5" ht="15.75" customHeight="1">
      <c r="E606" s="479"/>
    </row>
    <row r="607" spans="5:5" ht="15.75" customHeight="1">
      <c r="E607" s="479"/>
    </row>
    <row r="608" spans="5:5" ht="15.75" customHeight="1">
      <c r="E608" s="479"/>
    </row>
    <row r="609" spans="5:5" ht="15.75" customHeight="1">
      <c r="E609" s="479"/>
    </row>
    <row r="610" spans="5:5" ht="15.75" customHeight="1">
      <c r="E610" s="479"/>
    </row>
    <row r="611" spans="5:5" ht="15.75" customHeight="1">
      <c r="E611" s="479"/>
    </row>
    <row r="612" spans="5:5" ht="15.75" customHeight="1">
      <c r="E612" s="479"/>
    </row>
    <row r="613" spans="5:5" ht="15.75" customHeight="1">
      <c r="E613" s="479"/>
    </row>
    <row r="614" spans="5:5" ht="15.75" customHeight="1">
      <c r="E614" s="479"/>
    </row>
    <row r="615" spans="5:5" ht="15.75" customHeight="1">
      <c r="E615" s="479"/>
    </row>
    <row r="616" spans="5:5" ht="15.75" customHeight="1">
      <c r="E616" s="479"/>
    </row>
    <row r="617" spans="5:5" ht="15.75" customHeight="1">
      <c r="E617" s="479"/>
    </row>
    <row r="618" spans="5:5" ht="15.75" customHeight="1">
      <c r="E618" s="479"/>
    </row>
    <row r="619" spans="5:5" ht="15.75" customHeight="1">
      <c r="E619" s="479"/>
    </row>
    <row r="620" spans="5:5" ht="15.75" customHeight="1">
      <c r="E620" s="479"/>
    </row>
    <row r="621" spans="5:5" ht="15.75" customHeight="1">
      <c r="E621" s="479"/>
    </row>
    <row r="622" spans="5:5" ht="15.75" customHeight="1">
      <c r="E622" s="479"/>
    </row>
    <row r="623" spans="5:5" ht="15.75" customHeight="1">
      <c r="E623" s="479"/>
    </row>
    <row r="624" spans="5:5" ht="15.75" customHeight="1">
      <c r="E624" s="479"/>
    </row>
    <row r="625" spans="5:5" ht="15.75" customHeight="1">
      <c r="E625" s="479"/>
    </row>
    <row r="626" spans="5:5" ht="15.75" customHeight="1">
      <c r="E626" s="479"/>
    </row>
    <row r="627" spans="5:5" ht="15.75" customHeight="1">
      <c r="E627" s="479"/>
    </row>
    <row r="628" spans="5:5" ht="15.75" customHeight="1">
      <c r="E628" s="479"/>
    </row>
    <row r="629" spans="5:5" ht="15.75" customHeight="1">
      <c r="E629" s="479"/>
    </row>
    <row r="630" spans="5:5" ht="15.75" customHeight="1">
      <c r="E630" s="479"/>
    </row>
    <row r="631" spans="5:5" ht="15.75" customHeight="1">
      <c r="E631" s="479"/>
    </row>
    <row r="632" spans="5:5" ht="15.75" customHeight="1">
      <c r="E632" s="479"/>
    </row>
    <row r="633" spans="5:5" ht="15.75" customHeight="1">
      <c r="E633" s="479"/>
    </row>
    <row r="634" spans="5:5" ht="15.75" customHeight="1">
      <c r="E634" s="479"/>
    </row>
    <row r="635" spans="5:5" ht="15.75" customHeight="1">
      <c r="E635" s="479"/>
    </row>
    <row r="636" spans="5:5" ht="15.75" customHeight="1">
      <c r="E636" s="479"/>
    </row>
    <row r="637" spans="5:5" ht="15.75" customHeight="1">
      <c r="E637" s="479"/>
    </row>
    <row r="638" spans="5:5" ht="15.75" customHeight="1">
      <c r="E638" s="479"/>
    </row>
    <row r="639" spans="5:5" ht="15.75" customHeight="1">
      <c r="E639" s="479"/>
    </row>
    <row r="640" spans="5:5" ht="15.75" customHeight="1">
      <c r="E640" s="479"/>
    </row>
    <row r="641" spans="5:5" ht="15.75" customHeight="1">
      <c r="E641" s="479"/>
    </row>
    <row r="642" spans="5:5" ht="15.75" customHeight="1">
      <c r="E642" s="479"/>
    </row>
    <row r="643" spans="5:5" ht="15.75" customHeight="1">
      <c r="E643" s="479"/>
    </row>
    <row r="644" spans="5:5" ht="15.75" customHeight="1">
      <c r="E644" s="479"/>
    </row>
    <row r="645" spans="5:5" ht="15.75" customHeight="1">
      <c r="E645" s="479"/>
    </row>
    <row r="646" spans="5:5" ht="15.75" customHeight="1">
      <c r="E646" s="479"/>
    </row>
    <row r="647" spans="5:5" ht="15.75" customHeight="1">
      <c r="E647" s="479"/>
    </row>
    <row r="648" spans="5:5" ht="15.75" customHeight="1">
      <c r="E648" s="479"/>
    </row>
    <row r="649" spans="5:5" ht="15.75" customHeight="1">
      <c r="E649" s="479"/>
    </row>
    <row r="650" spans="5:5" ht="15.75" customHeight="1">
      <c r="E650" s="479"/>
    </row>
    <row r="651" spans="5:5" ht="15.75" customHeight="1">
      <c r="E651" s="479"/>
    </row>
    <row r="652" spans="5:5" ht="15.75" customHeight="1">
      <c r="E652" s="479"/>
    </row>
    <row r="653" spans="5:5" ht="15.75" customHeight="1">
      <c r="E653" s="479"/>
    </row>
    <row r="654" spans="5:5" ht="15.75" customHeight="1">
      <c r="E654" s="479"/>
    </row>
    <row r="655" spans="5:5" ht="15.75" customHeight="1">
      <c r="E655" s="479"/>
    </row>
    <row r="656" spans="5:5" ht="15.75" customHeight="1">
      <c r="E656" s="479"/>
    </row>
    <row r="657" spans="5:5" ht="15.75" customHeight="1">
      <c r="E657" s="479"/>
    </row>
    <row r="658" spans="5:5" ht="15.75" customHeight="1">
      <c r="E658" s="479"/>
    </row>
    <row r="659" spans="5:5" ht="15.75" customHeight="1">
      <c r="E659" s="479"/>
    </row>
    <row r="660" spans="5:5" ht="15.75" customHeight="1">
      <c r="E660" s="479"/>
    </row>
    <row r="661" spans="5:5" ht="15.75" customHeight="1">
      <c r="E661" s="479"/>
    </row>
    <row r="662" spans="5:5" ht="15.75" customHeight="1">
      <c r="E662" s="479"/>
    </row>
    <row r="663" spans="5:5" ht="15.75" customHeight="1">
      <c r="E663" s="479"/>
    </row>
    <row r="664" spans="5:5" ht="15.75" customHeight="1">
      <c r="E664" s="479"/>
    </row>
    <row r="665" spans="5:5" ht="15.75" customHeight="1">
      <c r="E665" s="479"/>
    </row>
    <row r="666" spans="5:5" ht="15.75" customHeight="1">
      <c r="E666" s="479"/>
    </row>
    <row r="667" spans="5:5" ht="15.75" customHeight="1">
      <c r="E667" s="479"/>
    </row>
    <row r="668" spans="5:5" ht="15.75" customHeight="1">
      <c r="E668" s="479"/>
    </row>
    <row r="669" spans="5:5" ht="15.75" customHeight="1">
      <c r="E669" s="479"/>
    </row>
    <row r="670" spans="5:5" ht="15.75" customHeight="1">
      <c r="E670" s="479"/>
    </row>
    <row r="671" spans="5:5" ht="15.75" customHeight="1">
      <c r="E671" s="479"/>
    </row>
    <row r="672" spans="5:5" ht="15.75" customHeight="1">
      <c r="E672" s="479"/>
    </row>
    <row r="673" spans="5:5" ht="15.75" customHeight="1">
      <c r="E673" s="479"/>
    </row>
    <row r="674" spans="5:5" ht="15.75" customHeight="1">
      <c r="E674" s="479"/>
    </row>
    <row r="675" spans="5:5" ht="15.75" customHeight="1">
      <c r="E675" s="479"/>
    </row>
    <row r="676" spans="5:5" ht="15.75" customHeight="1">
      <c r="E676" s="479"/>
    </row>
    <row r="677" spans="5:5" ht="15.75" customHeight="1">
      <c r="E677" s="479"/>
    </row>
    <row r="678" spans="5:5" ht="15.75" customHeight="1">
      <c r="E678" s="479"/>
    </row>
    <row r="679" spans="5:5" ht="15.75" customHeight="1">
      <c r="E679" s="479"/>
    </row>
    <row r="680" spans="5:5" ht="15.75" customHeight="1">
      <c r="E680" s="479"/>
    </row>
    <row r="681" spans="5:5" ht="15.75" customHeight="1">
      <c r="E681" s="479"/>
    </row>
    <row r="682" spans="5:5" ht="15.75" customHeight="1">
      <c r="E682" s="479"/>
    </row>
    <row r="683" spans="5:5" ht="15.75" customHeight="1">
      <c r="E683" s="479"/>
    </row>
    <row r="684" spans="5:5" ht="15.75" customHeight="1">
      <c r="E684" s="479"/>
    </row>
    <row r="685" spans="5:5" ht="15.75" customHeight="1">
      <c r="E685" s="479"/>
    </row>
    <row r="686" spans="5:5" ht="15.75" customHeight="1">
      <c r="E686" s="479"/>
    </row>
    <row r="687" spans="5:5" ht="15.75" customHeight="1">
      <c r="E687" s="479"/>
    </row>
    <row r="688" spans="5:5" ht="15.75" customHeight="1">
      <c r="E688" s="479"/>
    </row>
    <row r="689" spans="5:5" ht="15.75" customHeight="1">
      <c r="E689" s="479"/>
    </row>
    <row r="690" spans="5:5" ht="15.75" customHeight="1">
      <c r="E690" s="479"/>
    </row>
    <row r="691" spans="5:5" ht="15.75" customHeight="1">
      <c r="E691" s="479"/>
    </row>
    <row r="692" spans="5:5" ht="15.75" customHeight="1">
      <c r="E692" s="479"/>
    </row>
    <row r="693" spans="5:5" ht="15.75" customHeight="1">
      <c r="E693" s="479"/>
    </row>
    <row r="694" spans="5:5" ht="15.75" customHeight="1">
      <c r="E694" s="479"/>
    </row>
    <row r="695" spans="5:5" ht="15.75" customHeight="1">
      <c r="E695" s="479"/>
    </row>
    <row r="696" spans="5:5" ht="15.75" customHeight="1">
      <c r="E696" s="479"/>
    </row>
    <row r="697" spans="5:5" ht="15.75" customHeight="1">
      <c r="E697" s="479"/>
    </row>
    <row r="698" spans="5:5" ht="15.75" customHeight="1">
      <c r="E698" s="479"/>
    </row>
    <row r="699" spans="5:5" ht="15.75" customHeight="1">
      <c r="E699" s="479"/>
    </row>
    <row r="700" spans="5:5" ht="15.75" customHeight="1">
      <c r="E700" s="479"/>
    </row>
    <row r="701" spans="5:5" ht="15.75" customHeight="1">
      <c r="E701" s="479"/>
    </row>
    <row r="702" spans="5:5" ht="15.75" customHeight="1">
      <c r="E702" s="479"/>
    </row>
    <row r="703" spans="5:5" ht="15.75" customHeight="1">
      <c r="E703" s="479"/>
    </row>
    <row r="704" spans="5:5" ht="15.75" customHeight="1">
      <c r="E704" s="479"/>
    </row>
    <row r="705" spans="5:5" ht="15.75" customHeight="1">
      <c r="E705" s="479"/>
    </row>
    <row r="706" spans="5:5" ht="15.75" customHeight="1">
      <c r="E706" s="479"/>
    </row>
    <row r="707" spans="5:5" ht="15.75" customHeight="1">
      <c r="E707" s="479"/>
    </row>
    <row r="708" spans="5:5" ht="15.75" customHeight="1">
      <c r="E708" s="479"/>
    </row>
    <row r="709" spans="5:5" ht="15.75" customHeight="1">
      <c r="E709" s="479"/>
    </row>
    <row r="710" spans="5:5" ht="15.75" customHeight="1">
      <c r="E710" s="479"/>
    </row>
    <row r="711" spans="5:5" ht="15.75" customHeight="1">
      <c r="E711" s="479"/>
    </row>
    <row r="712" spans="5:5" ht="15.75" customHeight="1">
      <c r="E712" s="479"/>
    </row>
    <row r="713" spans="5:5" ht="15.75" customHeight="1">
      <c r="E713" s="479"/>
    </row>
    <row r="714" spans="5:5" ht="15.75" customHeight="1">
      <c r="E714" s="479"/>
    </row>
    <row r="715" spans="5:5" ht="15.75" customHeight="1">
      <c r="E715" s="479"/>
    </row>
    <row r="716" spans="5:5" ht="15.75" customHeight="1">
      <c r="E716" s="479"/>
    </row>
    <row r="717" spans="5:5" ht="15.75" customHeight="1">
      <c r="E717" s="479"/>
    </row>
    <row r="718" spans="5:5" ht="15.75" customHeight="1">
      <c r="E718" s="479"/>
    </row>
    <row r="719" spans="5:5" ht="15.75" customHeight="1">
      <c r="E719" s="479"/>
    </row>
    <row r="720" spans="5:5" ht="15.75" customHeight="1">
      <c r="E720" s="479"/>
    </row>
    <row r="721" spans="5:5" ht="15.75" customHeight="1">
      <c r="E721" s="479"/>
    </row>
    <row r="722" spans="5:5" ht="15.75" customHeight="1">
      <c r="E722" s="479"/>
    </row>
    <row r="723" spans="5:5" ht="15.75" customHeight="1">
      <c r="E723" s="479"/>
    </row>
    <row r="724" spans="5:5" ht="15.75" customHeight="1">
      <c r="E724" s="479"/>
    </row>
    <row r="725" spans="5:5" ht="15.75" customHeight="1">
      <c r="E725" s="479"/>
    </row>
    <row r="726" spans="5:5" ht="15.75" customHeight="1">
      <c r="E726" s="479"/>
    </row>
    <row r="727" spans="5:5" ht="15.75" customHeight="1">
      <c r="E727" s="479"/>
    </row>
    <row r="728" spans="5:5" ht="15.75" customHeight="1">
      <c r="E728" s="479"/>
    </row>
    <row r="729" spans="5:5" ht="15.75" customHeight="1">
      <c r="E729" s="479"/>
    </row>
    <row r="730" spans="5:5" ht="15.75" customHeight="1">
      <c r="E730" s="479"/>
    </row>
    <row r="731" spans="5:5" ht="15.75" customHeight="1">
      <c r="E731" s="479"/>
    </row>
    <row r="732" spans="5:5" ht="15.75" customHeight="1">
      <c r="E732" s="479"/>
    </row>
    <row r="733" spans="5:5" ht="15.75" customHeight="1">
      <c r="E733" s="479"/>
    </row>
    <row r="734" spans="5:5" ht="15.75" customHeight="1">
      <c r="E734" s="479"/>
    </row>
    <row r="735" spans="5:5" ht="15.75" customHeight="1">
      <c r="E735" s="479"/>
    </row>
    <row r="736" spans="5:5" ht="15.75" customHeight="1">
      <c r="E736" s="479"/>
    </row>
    <row r="737" spans="5:5" ht="15.75" customHeight="1">
      <c r="E737" s="479"/>
    </row>
    <row r="738" spans="5:5" ht="15.75" customHeight="1">
      <c r="E738" s="479"/>
    </row>
    <row r="739" spans="5:5" ht="15.75" customHeight="1">
      <c r="E739" s="479"/>
    </row>
    <row r="740" spans="5:5" ht="15.75" customHeight="1">
      <c r="E740" s="479"/>
    </row>
    <row r="741" spans="5:5" ht="15.75" customHeight="1">
      <c r="E741" s="479"/>
    </row>
    <row r="742" spans="5:5" ht="15.75" customHeight="1">
      <c r="E742" s="479"/>
    </row>
    <row r="743" spans="5:5" ht="15.75" customHeight="1">
      <c r="E743" s="479"/>
    </row>
    <row r="744" spans="5:5" ht="15.75" customHeight="1">
      <c r="E744" s="479"/>
    </row>
    <row r="745" spans="5:5" ht="15.75" customHeight="1">
      <c r="E745" s="479"/>
    </row>
    <row r="746" spans="5:5" ht="15.75" customHeight="1">
      <c r="E746" s="479"/>
    </row>
    <row r="747" spans="5:5" ht="15.75" customHeight="1">
      <c r="E747" s="479"/>
    </row>
    <row r="748" spans="5:5" ht="15.75" customHeight="1">
      <c r="E748" s="479"/>
    </row>
    <row r="749" spans="5:5" ht="15.75" customHeight="1">
      <c r="E749" s="479"/>
    </row>
    <row r="750" spans="5:5" ht="15.75" customHeight="1">
      <c r="E750" s="479"/>
    </row>
    <row r="751" spans="5:5" ht="15.75" customHeight="1">
      <c r="E751" s="479"/>
    </row>
    <row r="752" spans="5:5" ht="15.75" customHeight="1">
      <c r="E752" s="479"/>
    </row>
    <row r="753" spans="5:5" ht="15.75" customHeight="1">
      <c r="E753" s="479"/>
    </row>
    <row r="754" spans="5:5" ht="15.75" customHeight="1">
      <c r="E754" s="479"/>
    </row>
    <row r="755" spans="5:5" ht="15.75" customHeight="1">
      <c r="E755" s="479"/>
    </row>
    <row r="756" spans="5:5" ht="15.75" customHeight="1">
      <c r="E756" s="479"/>
    </row>
    <row r="757" spans="5:5" ht="15.75" customHeight="1">
      <c r="E757" s="479"/>
    </row>
    <row r="758" spans="5:5" ht="15.75" customHeight="1">
      <c r="E758" s="479"/>
    </row>
    <row r="759" spans="5:5" ht="15.75" customHeight="1">
      <c r="E759" s="479"/>
    </row>
    <row r="760" spans="5:5" ht="15.75" customHeight="1">
      <c r="E760" s="479"/>
    </row>
    <row r="761" spans="5:5" ht="15.75" customHeight="1">
      <c r="E761" s="479"/>
    </row>
    <row r="762" spans="5:5" ht="15.75" customHeight="1">
      <c r="E762" s="479"/>
    </row>
    <row r="763" spans="5:5" ht="15.75" customHeight="1">
      <c r="E763" s="479"/>
    </row>
    <row r="764" spans="5:5" ht="15.75" customHeight="1">
      <c r="E764" s="479"/>
    </row>
    <row r="765" spans="5:5" ht="15.75" customHeight="1">
      <c r="E765" s="479"/>
    </row>
    <row r="766" spans="5:5" ht="15.75" customHeight="1">
      <c r="E766" s="479"/>
    </row>
    <row r="767" spans="5:5" ht="15.75" customHeight="1">
      <c r="E767" s="479"/>
    </row>
    <row r="768" spans="5:5" ht="15.75" customHeight="1">
      <c r="E768" s="479"/>
    </row>
    <row r="769" spans="5:5" ht="15.75" customHeight="1">
      <c r="E769" s="479"/>
    </row>
    <row r="770" spans="5:5" ht="15.75" customHeight="1">
      <c r="E770" s="479"/>
    </row>
    <row r="771" spans="5:5" ht="15.75" customHeight="1">
      <c r="E771" s="479"/>
    </row>
    <row r="772" spans="5:5" ht="15.75" customHeight="1">
      <c r="E772" s="479"/>
    </row>
    <row r="773" spans="5:5" ht="15.75" customHeight="1">
      <c r="E773" s="479"/>
    </row>
    <row r="774" spans="5:5" ht="15.75" customHeight="1">
      <c r="E774" s="479"/>
    </row>
    <row r="775" spans="5:5" ht="15.75" customHeight="1">
      <c r="E775" s="479"/>
    </row>
    <row r="776" spans="5:5" ht="15.75" customHeight="1">
      <c r="E776" s="479"/>
    </row>
    <row r="777" spans="5:5" ht="15.75" customHeight="1">
      <c r="E777" s="479"/>
    </row>
    <row r="778" spans="5:5" ht="15.75" customHeight="1">
      <c r="E778" s="479"/>
    </row>
    <row r="779" spans="5:5" ht="15.75" customHeight="1">
      <c r="E779" s="479"/>
    </row>
    <row r="780" spans="5:5" ht="15.75" customHeight="1">
      <c r="E780" s="479"/>
    </row>
    <row r="781" spans="5:5" ht="15.75" customHeight="1">
      <c r="E781" s="479"/>
    </row>
    <row r="782" spans="5:5" ht="15.75" customHeight="1">
      <c r="E782" s="479"/>
    </row>
    <row r="783" spans="5:5" ht="15.75" customHeight="1">
      <c r="E783" s="479"/>
    </row>
    <row r="784" spans="5:5" ht="15.75" customHeight="1">
      <c r="E784" s="479"/>
    </row>
    <row r="785" spans="5:5" ht="15.75" customHeight="1">
      <c r="E785" s="479"/>
    </row>
    <row r="786" spans="5:5" ht="15.75" customHeight="1">
      <c r="E786" s="479"/>
    </row>
    <row r="787" spans="5:5" ht="15.75" customHeight="1">
      <c r="E787" s="479"/>
    </row>
    <row r="788" spans="5:5" ht="15.75" customHeight="1">
      <c r="E788" s="479"/>
    </row>
    <row r="789" spans="5:5" ht="15.75" customHeight="1">
      <c r="E789" s="479"/>
    </row>
    <row r="790" spans="5:5" ht="15.75" customHeight="1">
      <c r="E790" s="479"/>
    </row>
    <row r="791" spans="5:5" ht="15.75" customHeight="1">
      <c r="E791" s="479"/>
    </row>
    <row r="792" spans="5:5" ht="15.75" customHeight="1">
      <c r="E792" s="479"/>
    </row>
    <row r="793" spans="5:5" ht="15.75" customHeight="1">
      <c r="E793" s="479"/>
    </row>
    <row r="794" spans="5:5" ht="15.75" customHeight="1">
      <c r="E794" s="479"/>
    </row>
    <row r="795" spans="5:5" ht="15.75" customHeight="1">
      <c r="E795" s="479"/>
    </row>
    <row r="796" spans="5:5" ht="15.75" customHeight="1">
      <c r="E796" s="479"/>
    </row>
    <row r="797" spans="5:5" ht="15.75" customHeight="1">
      <c r="E797" s="479"/>
    </row>
    <row r="798" spans="5:5" ht="15.75" customHeight="1">
      <c r="E798" s="479"/>
    </row>
    <row r="799" spans="5:5" ht="15.75" customHeight="1">
      <c r="E799" s="479"/>
    </row>
    <row r="800" spans="5:5" ht="15.75" customHeight="1">
      <c r="E800" s="479"/>
    </row>
    <row r="801" spans="5:5" ht="15.75" customHeight="1">
      <c r="E801" s="479"/>
    </row>
    <row r="802" spans="5:5" ht="15.75" customHeight="1">
      <c r="E802" s="479"/>
    </row>
    <row r="803" spans="5:5" ht="15.75" customHeight="1">
      <c r="E803" s="479"/>
    </row>
    <row r="804" spans="5:5" ht="15.75" customHeight="1">
      <c r="E804" s="479"/>
    </row>
    <row r="805" spans="5:5" ht="15.75" customHeight="1">
      <c r="E805" s="479"/>
    </row>
    <row r="806" spans="5:5" ht="15.75" customHeight="1">
      <c r="E806" s="479"/>
    </row>
    <row r="807" spans="5:5" ht="15.75" customHeight="1">
      <c r="E807" s="479"/>
    </row>
    <row r="808" spans="5:5" ht="15.75" customHeight="1">
      <c r="E808" s="479"/>
    </row>
    <row r="809" spans="5:5" ht="15.75" customHeight="1">
      <c r="E809" s="479"/>
    </row>
    <row r="810" spans="5:5" ht="15.75" customHeight="1">
      <c r="E810" s="479"/>
    </row>
    <row r="811" spans="5:5" ht="15.75" customHeight="1">
      <c r="E811" s="479"/>
    </row>
    <row r="812" spans="5:5" ht="15.75" customHeight="1">
      <c r="E812" s="479"/>
    </row>
    <row r="813" spans="5:5" ht="15.75" customHeight="1">
      <c r="E813" s="479"/>
    </row>
    <row r="814" spans="5:5" ht="15.75" customHeight="1">
      <c r="E814" s="479"/>
    </row>
    <row r="815" spans="5:5" ht="15.75" customHeight="1">
      <c r="E815" s="479"/>
    </row>
    <row r="816" spans="5:5" ht="15.75" customHeight="1">
      <c r="E816" s="479"/>
    </row>
    <row r="817" spans="5:5" ht="15.75" customHeight="1">
      <c r="E817" s="479"/>
    </row>
    <row r="818" spans="5:5" ht="15.75" customHeight="1">
      <c r="E818" s="479"/>
    </row>
    <row r="819" spans="5:5" ht="15.75" customHeight="1">
      <c r="E819" s="479"/>
    </row>
    <row r="820" spans="5:5" ht="15.75" customHeight="1">
      <c r="E820" s="479"/>
    </row>
    <row r="821" spans="5:5" ht="15.75" customHeight="1">
      <c r="E821" s="479"/>
    </row>
    <row r="822" spans="5:5" ht="15.75" customHeight="1">
      <c r="E822" s="479"/>
    </row>
    <row r="823" spans="5:5" ht="15.75" customHeight="1">
      <c r="E823" s="479"/>
    </row>
    <row r="824" spans="5:5" ht="15.75" customHeight="1">
      <c r="E824" s="479"/>
    </row>
    <row r="825" spans="5:5" ht="15.75" customHeight="1">
      <c r="E825" s="479"/>
    </row>
    <row r="826" spans="5:5" ht="15.75" customHeight="1">
      <c r="E826" s="479"/>
    </row>
    <row r="827" spans="5:5" ht="15.75" customHeight="1">
      <c r="E827" s="479"/>
    </row>
    <row r="828" spans="5:5" ht="15.75" customHeight="1">
      <c r="E828" s="479"/>
    </row>
    <row r="829" spans="5:5" ht="15.75" customHeight="1">
      <c r="E829" s="479"/>
    </row>
    <row r="830" spans="5:5" ht="15.75" customHeight="1">
      <c r="E830" s="479"/>
    </row>
    <row r="831" spans="5:5" ht="15.75" customHeight="1">
      <c r="E831" s="479"/>
    </row>
    <row r="832" spans="5:5" ht="15.75" customHeight="1">
      <c r="E832" s="479"/>
    </row>
    <row r="833" spans="5:5" ht="15.75" customHeight="1">
      <c r="E833" s="479"/>
    </row>
    <row r="834" spans="5:5" ht="15.75" customHeight="1">
      <c r="E834" s="479"/>
    </row>
    <row r="835" spans="5:5" ht="15.75" customHeight="1">
      <c r="E835" s="479"/>
    </row>
    <row r="836" spans="5:5" ht="15.75" customHeight="1">
      <c r="E836" s="479"/>
    </row>
    <row r="837" spans="5:5" ht="15.75" customHeight="1">
      <c r="E837" s="479"/>
    </row>
    <row r="838" spans="5:5" ht="15.75" customHeight="1">
      <c r="E838" s="479"/>
    </row>
    <row r="839" spans="5:5" ht="15.75" customHeight="1">
      <c r="E839" s="479"/>
    </row>
    <row r="840" spans="5:5" ht="15.75" customHeight="1">
      <c r="E840" s="479"/>
    </row>
    <row r="841" spans="5:5" ht="15.75" customHeight="1">
      <c r="E841" s="479"/>
    </row>
    <row r="842" spans="5:5" ht="15.75" customHeight="1">
      <c r="E842" s="479"/>
    </row>
    <row r="843" spans="5:5" ht="15.75" customHeight="1">
      <c r="E843" s="479"/>
    </row>
    <row r="844" spans="5:5" ht="15.75" customHeight="1">
      <c r="E844" s="479"/>
    </row>
    <row r="845" spans="5:5" ht="15.75" customHeight="1">
      <c r="E845" s="479"/>
    </row>
    <row r="846" spans="5:5" ht="15.75" customHeight="1">
      <c r="E846" s="479"/>
    </row>
    <row r="847" spans="5:5" ht="15.75" customHeight="1">
      <c r="E847" s="479"/>
    </row>
    <row r="848" spans="5:5" ht="15.75" customHeight="1">
      <c r="E848" s="479"/>
    </row>
    <row r="849" spans="5:5" ht="15.75" customHeight="1">
      <c r="E849" s="479"/>
    </row>
    <row r="850" spans="5:5" ht="15.75" customHeight="1">
      <c r="E850" s="479"/>
    </row>
    <row r="851" spans="5:5" ht="15.75" customHeight="1">
      <c r="E851" s="479"/>
    </row>
    <row r="852" spans="5:5" ht="15.75" customHeight="1">
      <c r="E852" s="479"/>
    </row>
    <row r="853" spans="5:5" ht="15.75" customHeight="1">
      <c r="E853" s="479"/>
    </row>
    <row r="854" spans="5:5" ht="15.75" customHeight="1">
      <c r="E854" s="479"/>
    </row>
    <row r="855" spans="5:5" ht="15.75" customHeight="1">
      <c r="E855" s="479"/>
    </row>
    <row r="856" spans="5:5" ht="15.75" customHeight="1">
      <c r="E856" s="479"/>
    </row>
    <row r="857" spans="5:5" ht="15.75" customHeight="1">
      <c r="E857" s="479"/>
    </row>
    <row r="858" spans="5:5" ht="15.75" customHeight="1">
      <c r="E858" s="479"/>
    </row>
    <row r="859" spans="5:5" ht="15.75" customHeight="1">
      <c r="E859" s="479"/>
    </row>
    <row r="860" spans="5:5" ht="15.75" customHeight="1">
      <c r="E860" s="479"/>
    </row>
    <row r="861" spans="5:5" ht="15.75" customHeight="1">
      <c r="E861" s="479"/>
    </row>
    <row r="862" spans="5:5" ht="15.75" customHeight="1">
      <c r="E862" s="479"/>
    </row>
    <row r="863" spans="5:5" ht="15.75" customHeight="1">
      <c r="E863" s="479"/>
    </row>
    <row r="864" spans="5:5" ht="15.75" customHeight="1">
      <c r="E864" s="479"/>
    </row>
    <row r="865" spans="5:5" ht="15.75" customHeight="1">
      <c r="E865" s="479"/>
    </row>
    <row r="866" spans="5:5" ht="15.75" customHeight="1">
      <c r="E866" s="479"/>
    </row>
    <row r="867" spans="5:5" ht="15.75" customHeight="1">
      <c r="E867" s="479"/>
    </row>
    <row r="868" spans="5:5" ht="15.75" customHeight="1">
      <c r="E868" s="479"/>
    </row>
    <row r="869" spans="5:5" ht="15.75" customHeight="1">
      <c r="E869" s="479"/>
    </row>
    <row r="870" spans="5:5" ht="15.75" customHeight="1">
      <c r="E870" s="479"/>
    </row>
    <row r="871" spans="5:5" ht="15.75" customHeight="1">
      <c r="E871" s="479"/>
    </row>
    <row r="872" spans="5:5" ht="15.75" customHeight="1">
      <c r="E872" s="479"/>
    </row>
    <row r="873" spans="5:5" ht="15.75" customHeight="1">
      <c r="E873" s="479"/>
    </row>
    <row r="874" spans="5:5" ht="15.75" customHeight="1">
      <c r="E874" s="479"/>
    </row>
    <row r="875" spans="5:5" ht="15.75" customHeight="1">
      <c r="E875" s="479"/>
    </row>
    <row r="876" spans="5:5" ht="15.75" customHeight="1">
      <c r="E876" s="479"/>
    </row>
    <row r="877" spans="5:5" ht="15.75" customHeight="1">
      <c r="E877" s="479"/>
    </row>
    <row r="878" spans="5:5" ht="15.75" customHeight="1">
      <c r="E878" s="479"/>
    </row>
    <row r="879" spans="5:5" ht="15.75" customHeight="1">
      <c r="E879" s="479"/>
    </row>
    <row r="880" spans="5:5" ht="15.75" customHeight="1">
      <c r="E880" s="479"/>
    </row>
    <row r="881" spans="5:5" ht="15.75" customHeight="1">
      <c r="E881" s="479"/>
    </row>
    <row r="882" spans="5:5" ht="15.75" customHeight="1">
      <c r="E882" s="479"/>
    </row>
    <row r="883" spans="5:5" ht="15.75" customHeight="1">
      <c r="E883" s="479"/>
    </row>
    <row r="884" spans="5:5" ht="15.75" customHeight="1">
      <c r="E884" s="479"/>
    </row>
    <row r="885" spans="5:5" ht="15.75" customHeight="1">
      <c r="E885" s="479"/>
    </row>
    <row r="886" spans="5:5" ht="15.75" customHeight="1">
      <c r="E886" s="479"/>
    </row>
    <row r="887" spans="5:5" ht="15.75" customHeight="1">
      <c r="E887" s="479"/>
    </row>
    <row r="888" spans="5:5" ht="15.75" customHeight="1">
      <c r="E888" s="479"/>
    </row>
    <row r="889" spans="5:5" ht="15.75" customHeight="1">
      <c r="E889" s="479"/>
    </row>
    <row r="890" spans="5:5" ht="15.75" customHeight="1">
      <c r="E890" s="479"/>
    </row>
    <row r="891" spans="5:5" ht="15.75" customHeight="1">
      <c r="E891" s="479"/>
    </row>
    <row r="892" spans="5:5" ht="15.75" customHeight="1">
      <c r="E892" s="479"/>
    </row>
    <row r="893" spans="5:5" ht="15.75" customHeight="1">
      <c r="E893" s="479"/>
    </row>
    <row r="894" spans="5:5" ht="15.75" customHeight="1">
      <c r="E894" s="479"/>
    </row>
    <row r="895" spans="5:5" ht="15.75" customHeight="1">
      <c r="E895" s="479"/>
    </row>
    <row r="896" spans="5:5" ht="15.75" customHeight="1">
      <c r="E896" s="479"/>
    </row>
    <row r="897" spans="5:5" ht="15.75" customHeight="1">
      <c r="E897" s="479"/>
    </row>
    <row r="898" spans="5:5" ht="15.75" customHeight="1">
      <c r="E898" s="479"/>
    </row>
    <row r="899" spans="5:5" ht="15.75" customHeight="1">
      <c r="E899" s="479"/>
    </row>
    <row r="900" spans="5:5" ht="15.75" customHeight="1">
      <c r="E900" s="479"/>
    </row>
    <row r="901" spans="5:5" ht="15.75" customHeight="1">
      <c r="E901" s="479"/>
    </row>
    <row r="902" spans="5:5" ht="15.75" customHeight="1">
      <c r="E902" s="479"/>
    </row>
    <row r="903" spans="5:5" ht="15.75" customHeight="1">
      <c r="E903" s="479"/>
    </row>
    <row r="904" spans="5:5" ht="15.75" customHeight="1">
      <c r="E904" s="479"/>
    </row>
    <row r="905" spans="5:5" ht="15.75" customHeight="1">
      <c r="E905" s="479"/>
    </row>
    <row r="906" spans="5:5" ht="15.75" customHeight="1">
      <c r="E906" s="479"/>
    </row>
    <row r="907" spans="5:5" ht="15.75" customHeight="1">
      <c r="E907" s="479"/>
    </row>
    <row r="908" spans="5:5" ht="15.75" customHeight="1">
      <c r="E908" s="479"/>
    </row>
    <row r="909" spans="5:5" ht="15.75" customHeight="1">
      <c r="E909" s="479"/>
    </row>
    <row r="910" spans="5:5" ht="15.75" customHeight="1">
      <c r="E910" s="479"/>
    </row>
    <row r="911" spans="5:5" ht="15.75" customHeight="1">
      <c r="E911" s="479"/>
    </row>
    <row r="912" spans="5:5" ht="15.75" customHeight="1">
      <c r="E912" s="479"/>
    </row>
    <row r="913" spans="5:5" ht="15.75" customHeight="1">
      <c r="E913" s="479"/>
    </row>
    <row r="914" spans="5:5" ht="15.75" customHeight="1">
      <c r="E914" s="479"/>
    </row>
    <row r="915" spans="5:5" ht="15.75" customHeight="1">
      <c r="E915" s="479"/>
    </row>
    <row r="916" spans="5:5" ht="15.75" customHeight="1">
      <c r="E916" s="479"/>
    </row>
    <row r="917" spans="5:5" ht="15.75" customHeight="1">
      <c r="E917" s="479"/>
    </row>
    <row r="918" spans="5:5" ht="15.75" customHeight="1">
      <c r="E918" s="479"/>
    </row>
    <row r="919" spans="5:5" ht="15.75" customHeight="1">
      <c r="E919" s="479"/>
    </row>
    <row r="920" spans="5:5" ht="15.75" customHeight="1">
      <c r="E920" s="479"/>
    </row>
    <row r="921" spans="5:5" ht="15.75" customHeight="1">
      <c r="E921" s="479"/>
    </row>
    <row r="922" spans="5:5" ht="15.75" customHeight="1">
      <c r="E922" s="479"/>
    </row>
    <row r="923" spans="5:5" ht="15.75" customHeight="1">
      <c r="E923" s="479"/>
    </row>
    <row r="924" spans="5:5" ht="15.75" customHeight="1">
      <c r="E924" s="479"/>
    </row>
    <row r="925" spans="5:5" ht="15.75" customHeight="1">
      <c r="E925" s="479"/>
    </row>
    <row r="926" spans="5:5" ht="15.75" customHeight="1">
      <c r="E926" s="479"/>
    </row>
    <row r="927" spans="5:5" ht="15.75" customHeight="1">
      <c r="E927" s="479"/>
    </row>
    <row r="928" spans="5:5" ht="15.75" customHeight="1">
      <c r="E928" s="479"/>
    </row>
    <row r="929" spans="5:5" ht="15.75" customHeight="1">
      <c r="E929" s="479"/>
    </row>
    <row r="930" spans="5:5" ht="15.75" customHeight="1">
      <c r="E930" s="479"/>
    </row>
    <row r="931" spans="5:5" ht="15.75" customHeight="1">
      <c r="E931" s="479"/>
    </row>
    <row r="932" spans="5:5" ht="15.75" customHeight="1">
      <c r="E932" s="479"/>
    </row>
    <row r="933" spans="5:5" ht="15.75" customHeight="1">
      <c r="E933" s="479"/>
    </row>
    <row r="934" spans="5:5" ht="15.75" customHeight="1">
      <c r="E934" s="479"/>
    </row>
    <row r="935" spans="5:5" ht="15.75" customHeight="1">
      <c r="E935" s="479"/>
    </row>
    <row r="936" spans="5:5" ht="15.75" customHeight="1">
      <c r="E936" s="479"/>
    </row>
    <row r="937" spans="5:5" ht="15.75" customHeight="1">
      <c r="E937" s="479"/>
    </row>
    <row r="938" spans="5:5" ht="15.75" customHeight="1">
      <c r="E938" s="479"/>
    </row>
    <row r="939" spans="5:5" ht="15.75" customHeight="1">
      <c r="E939" s="479"/>
    </row>
    <row r="940" spans="5:5" ht="15.75" customHeight="1">
      <c r="E940" s="479"/>
    </row>
    <row r="941" spans="5:5" ht="15.75" customHeight="1">
      <c r="E941" s="479"/>
    </row>
    <row r="942" spans="5:5" ht="15.75" customHeight="1">
      <c r="E942" s="479"/>
    </row>
    <row r="943" spans="5:5" ht="15.75" customHeight="1">
      <c r="E943" s="479"/>
    </row>
    <row r="944" spans="5:5" ht="15.75" customHeight="1">
      <c r="E944" s="479"/>
    </row>
    <row r="945" spans="5:5" ht="15.75" customHeight="1">
      <c r="E945" s="479"/>
    </row>
    <row r="946" spans="5:5" ht="15.75" customHeight="1">
      <c r="E946" s="479"/>
    </row>
    <row r="947" spans="5:5" ht="15.75" customHeight="1">
      <c r="E947" s="479"/>
    </row>
    <row r="948" spans="5:5" ht="15.75" customHeight="1">
      <c r="E948" s="479"/>
    </row>
    <row r="949" spans="5:5" ht="15.75" customHeight="1">
      <c r="E949" s="479"/>
    </row>
    <row r="950" spans="5:5" ht="15.75" customHeight="1">
      <c r="E950" s="479"/>
    </row>
    <row r="951" spans="5:5" ht="15.75" customHeight="1">
      <c r="E951" s="479"/>
    </row>
    <row r="952" spans="5:5" ht="15.75" customHeight="1">
      <c r="E952" s="479"/>
    </row>
    <row r="953" spans="5:5" ht="15.75" customHeight="1">
      <c r="E953" s="479"/>
    </row>
    <row r="954" spans="5:5" ht="15.75" customHeight="1">
      <c r="E954" s="479"/>
    </row>
    <row r="955" spans="5:5" ht="15.75" customHeight="1">
      <c r="E955" s="479"/>
    </row>
    <row r="956" spans="5:5" ht="15.75" customHeight="1">
      <c r="E956" s="479"/>
    </row>
    <row r="957" spans="5:5" ht="15.75" customHeight="1">
      <c r="E957" s="479"/>
    </row>
    <row r="958" spans="5:5" ht="15.75" customHeight="1">
      <c r="E958" s="479"/>
    </row>
    <row r="959" spans="5:5" ht="15.75" customHeight="1">
      <c r="E959" s="479"/>
    </row>
    <row r="960" spans="5:5" ht="15.75" customHeight="1">
      <c r="E960" s="479"/>
    </row>
    <row r="961" spans="5:5" ht="15.75" customHeight="1">
      <c r="E961" s="479"/>
    </row>
    <row r="962" spans="5:5" ht="15.75" customHeight="1">
      <c r="E962" s="479"/>
    </row>
    <row r="963" spans="5:5" ht="15.75" customHeight="1">
      <c r="E963" s="479"/>
    </row>
    <row r="964" spans="5:5" ht="15.75" customHeight="1">
      <c r="E964" s="479"/>
    </row>
    <row r="965" spans="5:5" ht="15.75" customHeight="1">
      <c r="E965" s="479"/>
    </row>
    <row r="966" spans="5:5" ht="15.75" customHeight="1">
      <c r="E966" s="479"/>
    </row>
    <row r="967" spans="5:5" ht="15.75" customHeight="1">
      <c r="E967" s="479"/>
    </row>
    <row r="968" spans="5:5" ht="15.75" customHeight="1">
      <c r="E968" s="479"/>
    </row>
    <row r="969" spans="5:5" ht="15.75" customHeight="1">
      <c r="E969" s="479"/>
    </row>
    <row r="970" spans="5:5" ht="15.75" customHeight="1">
      <c r="E970" s="479"/>
    </row>
    <row r="971" spans="5:5" ht="15.75" customHeight="1">
      <c r="E971" s="479"/>
    </row>
    <row r="972" spans="5:5" ht="15.75" customHeight="1">
      <c r="E972" s="479"/>
    </row>
    <row r="973" spans="5:5" ht="15.75" customHeight="1">
      <c r="E973" s="479"/>
    </row>
    <row r="974" spans="5:5" ht="15.75" customHeight="1">
      <c r="E974" s="479"/>
    </row>
    <row r="975" spans="5:5" ht="15.75" customHeight="1">
      <c r="E975" s="479"/>
    </row>
    <row r="976" spans="5:5" ht="15.75" customHeight="1">
      <c r="E976" s="479"/>
    </row>
    <row r="977" spans="5:5" ht="15.75" customHeight="1">
      <c r="E977" s="479"/>
    </row>
    <row r="978" spans="5:5" ht="15.75" customHeight="1">
      <c r="E978" s="479"/>
    </row>
    <row r="979" spans="5:5" ht="15.75" customHeight="1">
      <c r="E979" s="479"/>
    </row>
    <row r="980" spans="5:5" ht="15.75" customHeight="1">
      <c r="E980" s="479"/>
    </row>
    <row r="981" spans="5:5" ht="15.75" customHeight="1">
      <c r="E981" s="479"/>
    </row>
    <row r="982" spans="5:5" ht="15.75" customHeight="1">
      <c r="E982" s="479"/>
    </row>
    <row r="983" spans="5:5" ht="15.75" customHeight="1">
      <c r="E983" s="479"/>
    </row>
    <row r="984" spans="5:5" ht="15.75" customHeight="1">
      <c r="E984" s="479"/>
    </row>
    <row r="985" spans="5:5" ht="15.75" customHeight="1">
      <c r="E985" s="479"/>
    </row>
    <row r="986" spans="5:5" ht="15.75" customHeight="1">
      <c r="E986" s="479"/>
    </row>
    <row r="987" spans="5:5" ht="15.75" customHeight="1">
      <c r="E987" s="479"/>
    </row>
    <row r="988" spans="5:5" ht="15.75" customHeight="1">
      <c r="E988" s="479"/>
    </row>
    <row r="989" spans="5:5" ht="15.75" customHeight="1">
      <c r="E989" s="479"/>
    </row>
    <row r="990" spans="5:5" ht="15.75" customHeight="1">
      <c r="E990" s="479"/>
    </row>
    <row r="991" spans="5:5" ht="15.75" customHeight="1">
      <c r="E991" s="479"/>
    </row>
    <row r="992" spans="5:5" ht="15.75" customHeight="1">
      <c r="E992" s="479"/>
    </row>
    <row r="993" spans="5:5" ht="15.75" customHeight="1">
      <c r="E993" s="479"/>
    </row>
    <row r="994" spans="5:5" ht="15.75" customHeight="1">
      <c r="E994" s="479"/>
    </row>
    <row r="995" spans="5:5" ht="15.75" customHeight="1">
      <c r="E995" s="479"/>
    </row>
    <row r="996" spans="5:5" ht="15.75" customHeight="1">
      <c r="E996" s="479"/>
    </row>
    <row r="997" spans="5:5" ht="15.75" customHeight="1">
      <c r="E997" s="479"/>
    </row>
    <row r="998" spans="5:5" ht="15.75" customHeight="1">
      <c r="E998" s="479"/>
    </row>
    <row r="999" spans="5:5" ht="15.75" customHeight="1">
      <c r="E999" s="479"/>
    </row>
    <row r="1000" spans="5:5" ht="15.75" customHeight="1">
      <c r="E1000" s="479"/>
    </row>
  </sheetData>
  <mergeCells count="2">
    <mergeCell ref="E2:F2"/>
    <mergeCell ref="I5:I6"/>
  </mergeCell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996"/>
  <sheetViews>
    <sheetView topLeftCell="A10" zoomScale="70" zoomScaleNormal="70" workbookViewId="0">
      <selection activeCell="G13" sqref="G13:H13"/>
    </sheetView>
  </sheetViews>
  <sheetFormatPr defaultColWidth="12.6328125" defaultRowHeight="15" customHeight="1"/>
  <cols>
    <col min="1" max="1" width="4" customWidth="1"/>
    <col min="2" max="2" width="2.26953125" customWidth="1"/>
    <col min="3" max="3" width="11.90625" customWidth="1"/>
    <col min="4" max="4" width="22.90625" customWidth="1"/>
    <col min="5" max="5" width="25.90625" customWidth="1"/>
    <col min="6" max="6" width="23.08984375" customWidth="1"/>
    <col min="7" max="7" width="19" customWidth="1"/>
    <col min="8" max="8" width="40.6328125" customWidth="1"/>
    <col min="9" max="9" width="28" customWidth="1"/>
    <col min="10" max="10" width="31.26953125" customWidth="1"/>
    <col min="11" max="11" width="40.90625" customWidth="1"/>
    <col min="12" max="12" width="16.7265625" customWidth="1"/>
    <col min="13" max="32" width="3.6328125" customWidth="1"/>
  </cols>
  <sheetData>
    <row r="1" spans="1:32" ht="15.75" customHeight="1">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row>
    <row r="2" spans="1:32" ht="15.75" customHeight="1">
      <c r="A2" s="545" t="s">
        <v>0</v>
      </c>
      <c r="B2" s="501"/>
      <c r="C2" s="501"/>
      <c r="D2" s="501"/>
      <c r="E2" s="501"/>
      <c r="F2" s="501"/>
      <c r="G2" s="501"/>
      <c r="H2" s="501"/>
      <c r="I2" s="501"/>
      <c r="J2" s="501"/>
      <c r="K2" s="501"/>
      <c r="L2" s="49"/>
      <c r="M2" s="49"/>
      <c r="N2" s="49"/>
      <c r="O2" s="49"/>
      <c r="P2" s="49"/>
      <c r="Q2" s="49"/>
      <c r="R2" s="49"/>
      <c r="S2" s="49"/>
      <c r="T2" s="49"/>
      <c r="U2" s="49"/>
      <c r="V2" s="49"/>
      <c r="W2" s="49"/>
      <c r="X2" s="49"/>
      <c r="Y2" s="49"/>
      <c r="Z2" s="49"/>
      <c r="AA2" s="49"/>
      <c r="AB2" s="49"/>
      <c r="AC2" s="49"/>
      <c r="AD2" s="49"/>
      <c r="AE2" s="49"/>
      <c r="AF2" s="49"/>
    </row>
    <row r="3" spans="1:32" ht="15.75" customHeight="1">
      <c r="A3" s="545" t="s">
        <v>38</v>
      </c>
      <c r="B3" s="501"/>
      <c r="C3" s="501"/>
      <c r="D3" s="501"/>
      <c r="E3" s="501"/>
      <c r="F3" s="501"/>
      <c r="G3" s="501"/>
      <c r="H3" s="501"/>
      <c r="I3" s="501"/>
      <c r="J3" s="501"/>
      <c r="K3" s="501"/>
      <c r="L3" s="49"/>
      <c r="M3" s="49"/>
      <c r="N3" s="49"/>
      <c r="O3" s="49"/>
      <c r="P3" s="49"/>
      <c r="Q3" s="49"/>
      <c r="R3" s="49"/>
      <c r="S3" s="49"/>
      <c r="T3" s="49"/>
      <c r="U3" s="49"/>
      <c r="V3" s="49"/>
      <c r="W3" s="49"/>
      <c r="X3" s="49"/>
      <c r="Y3" s="49"/>
      <c r="Z3" s="49"/>
      <c r="AA3" s="49"/>
      <c r="AB3" s="49"/>
      <c r="AC3" s="49"/>
      <c r="AD3" s="49"/>
      <c r="AE3" s="49"/>
      <c r="AF3" s="49"/>
    </row>
    <row r="4" spans="1:32" ht="15.75" customHeight="1">
      <c r="A4" s="545" t="s">
        <v>135</v>
      </c>
      <c r="B4" s="501"/>
      <c r="C4" s="501"/>
      <c r="D4" s="501"/>
      <c r="E4" s="501"/>
      <c r="F4" s="501"/>
      <c r="G4" s="501"/>
      <c r="H4" s="501"/>
      <c r="I4" s="501"/>
      <c r="J4" s="501"/>
      <c r="K4" s="501"/>
      <c r="L4" s="49"/>
      <c r="M4" s="49"/>
      <c r="N4" s="49"/>
      <c r="O4" s="49"/>
      <c r="P4" s="49"/>
      <c r="Q4" s="49"/>
      <c r="R4" s="49"/>
      <c r="S4" s="49"/>
      <c r="T4" s="49"/>
      <c r="U4" s="49"/>
      <c r="V4" s="49"/>
      <c r="W4" s="49"/>
      <c r="X4" s="49"/>
      <c r="Y4" s="49"/>
      <c r="Z4" s="49"/>
      <c r="AA4" s="49"/>
      <c r="AB4" s="49"/>
      <c r="AC4" s="49"/>
      <c r="AD4" s="49"/>
      <c r="AE4" s="49"/>
      <c r="AF4" s="49"/>
    </row>
    <row r="5" spans="1:32" ht="15.75" customHeight="1">
      <c r="A5" s="550" t="s">
        <v>167</v>
      </c>
      <c r="B5" s="501"/>
      <c r="C5" s="501"/>
      <c r="D5" s="501"/>
      <c r="E5" s="501"/>
      <c r="F5" s="501"/>
      <c r="G5" s="501"/>
      <c r="H5" s="501"/>
      <c r="I5" s="501"/>
      <c r="J5" s="501"/>
      <c r="K5" s="501"/>
      <c r="L5" s="49"/>
      <c r="M5" s="49"/>
      <c r="N5" s="49"/>
      <c r="O5" s="49"/>
      <c r="P5" s="49"/>
      <c r="Q5" s="49"/>
      <c r="R5" s="49"/>
      <c r="S5" s="49"/>
      <c r="T5" s="49"/>
      <c r="U5" s="49"/>
      <c r="V5" s="49"/>
      <c r="W5" s="49"/>
      <c r="X5" s="49"/>
      <c r="Y5" s="49"/>
      <c r="Z5" s="49"/>
      <c r="AA5" s="49"/>
      <c r="AB5" s="49"/>
      <c r="AC5" s="49"/>
      <c r="AD5" s="49"/>
      <c r="AE5" s="49"/>
      <c r="AF5" s="49"/>
    </row>
    <row r="6" spans="1:32" ht="15.75" customHeight="1">
      <c r="A6" s="548" t="s">
        <v>364</v>
      </c>
      <c r="B6" s="501"/>
      <c r="C6" s="501"/>
      <c r="D6" s="501"/>
      <c r="E6" s="550"/>
      <c r="F6" s="501"/>
      <c r="G6" s="501"/>
      <c r="H6" s="501"/>
      <c r="I6" s="501"/>
      <c r="J6" s="501"/>
      <c r="K6" s="501"/>
      <c r="L6" s="49"/>
      <c r="M6" s="49"/>
      <c r="N6" s="49"/>
      <c r="O6" s="49"/>
      <c r="P6" s="49"/>
      <c r="Q6" s="49"/>
      <c r="R6" s="49"/>
      <c r="S6" s="49"/>
      <c r="T6" s="49"/>
      <c r="U6" s="49"/>
      <c r="V6" s="49"/>
      <c r="W6" s="49"/>
      <c r="X6" s="49"/>
      <c r="Y6" s="49"/>
      <c r="Z6" s="49"/>
      <c r="AA6" s="49"/>
      <c r="AB6" s="49"/>
      <c r="AC6" s="49"/>
      <c r="AD6" s="49"/>
      <c r="AE6" s="49"/>
      <c r="AF6" s="49"/>
    </row>
    <row r="7" spans="1:32" ht="14.25" customHeight="1">
      <c r="A7" s="640" t="s">
        <v>41</v>
      </c>
      <c r="B7" s="525"/>
      <c r="C7" s="525"/>
      <c r="D7" s="525"/>
      <c r="E7" s="643" t="s">
        <v>42</v>
      </c>
      <c r="F7" s="501"/>
      <c r="G7" s="501"/>
      <c r="H7" s="501"/>
      <c r="I7" s="501"/>
      <c r="J7" s="501"/>
      <c r="K7" s="501"/>
      <c r="L7" s="49"/>
      <c r="M7" s="49"/>
      <c r="N7" s="49"/>
      <c r="O7" s="49"/>
      <c r="P7" s="49"/>
      <c r="Q7" s="49"/>
      <c r="R7" s="49"/>
      <c r="S7" s="49"/>
      <c r="T7" s="49"/>
      <c r="U7" s="49"/>
      <c r="V7" s="49"/>
      <c r="W7" s="49"/>
      <c r="X7" s="49"/>
      <c r="Y7" s="49"/>
      <c r="Z7" s="49"/>
      <c r="AA7" s="49"/>
      <c r="AB7" s="49"/>
      <c r="AC7" s="49"/>
      <c r="AD7" s="49"/>
      <c r="AE7" s="49"/>
      <c r="AF7" s="49"/>
    </row>
    <row r="8" spans="1:32" ht="15.75" customHeight="1">
      <c r="A8" s="547" t="s">
        <v>43</v>
      </c>
      <c r="B8" s="513"/>
      <c r="C8" s="513"/>
      <c r="D8" s="513"/>
      <c r="E8" s="534"/>
      <c r="F8" s="547" t="s">
        <v>44</v>
      </c>
      <c r="G8" s="513"/>
      <c r="H8" s="534"/>
      <c r="I8" s="160"/>
      <c r="J8" s="160"/>
      <c r="K8" s="53"/>
      <c r="L8" s="49"/>
      <c r="M8" s="49"/>
      <c r="N8" s="49"/>
      <c r="O8" s="49"/>
      <c r="P8" s="49"/>
      <c r="Q8" s="49"/>
      <c r="R8" s="49"/>
      <c r="S8" s="49"/>
      <c r="T8" s="49"/>
      <c r="U8" s="49"/>
      <c r="V8" s="49"/>
      <c r="W8" s="49"/>
      <c r="X8" s="49"/>
      <c r="Y8" s="49"/>
      <c r="Z8" s="49"/>
      <c r="AA8" s="49"/>
      <c r="AB8" s="49"/>
      <c r="AC8" s="49"/>
      <c r="AD8" s="49"/>
      <c r="AE8" s="49"/>
      <c r="AF8" s="49"/>
    </row>
    <row r="9" spans="1:32" ht="15.75" customHeight="1">
      <c r="A9" s="539" t="s">
        <v>13</v>
      </c>
      <c r="B9" s="513"/>
      <c r="C9" s="534"/>
      <c r="D9" s="540" t="str">
        <f>'SKP Kuantitatif'!D8:E8</f>
        <v>HANALIA S.Pd</v>
      </c>
      <c r="E9" s="514"/>
      <c r="F9" s="55" t="s">
        <v>13</v>
      </c>
      <c r="G9" s="540" t="str">
        <f>'SKP Kuantitatif'!G8:H8</f>
        <v>ARMAN S.Pd</v>
      </c>
      <c r="H9" s="513"/>
      <c r="I9" s="161"/>
      <c r="J9" s="161"/>
      <c r="K9" s="56"/>
      <c r="L9" s="49"/>
      <c r="M9" s="49"/>
      <c r="N9" s="49"/>
      <c r="O9" s="49"/>
      <c r="P9" s="49"/>
      <c r="Q9" s="49"/>
      <c r="R9" s="49"/>
      <c r="S9" s="49"/>
      <c r="T9" s="49"/>
      <c r="U9" s="49"/>
      <c r="V9" s="49"/>
      <c r="W9" s="49"/>
      <c r="X9" s="49"/>
      <c r="Y9" s="49"/>
      <c r="Z9" s="49"/>
      <c r="AA9" s="49"/>
      <c r="AB9" s="49"/>
      <c r="AC9" s="49"/>
      <c r="AD9" s="49"/>
      <c r="AE9" s="49"/>
      <c r="AF9" s="49"/>
    </row>
    <row r="10" spans="1:32" ht="15.75" customHeight="1">
      <c r="A10" s="539" t="s">
        <v>4</v>
      </c>
      <c r="B10" s="513"/>
      <c r="C10" s="534"/>
      <c r="D10" s="641" t="str">
        <f>'SKP Kuantitatif'!D9:E9</f>
        <v>19781109 200501 2 008</v>
      </c>
      <c r="E10" s="514"/>
      <c r="F10" s="55" t="s">
        <v>4</v>
      </c>
      <c r="G10" s="641" t="str">
        <f>'SKP Kuantitatif'!G9:H9</f>
        <v>19760702 2002 12 1 004</v>
      </c>
      <c r="H10" s="513"/>
      <c r="I10" s="161"/>
      <c r="J10" s="161"/>
      <c r="K10" s="56"/>
      <c r="L10" s="49"/>
      <c r="M10" s="49"/>
      <c r="N10" s="49"/>
      <c r="O10" s="49"/>
      <c r="P10" s="49"/>
      <c r="Q10" s="49"/>
      <c r="R10" s="49"/>
      <c r="S10" s="49"/>
      <c r="T10" s="49"/>
      <c r="U10" s="49"/>
      <c r="V10" s="49"/>
      <c r="W10" s="49"/>
      <c r="X10" s="49"/>
      <c r="Y10" s="49"/>
      <c r="Z10" s="49"/>
      <c r="AA10" s="49"/>
      <c r="AB10" s="49"/>
      <c r="AC10" s="49"/>
      <c r="AD10" s="49"/>
      <c r="AE10" s="49"/>
      <c r="AF10" s="49"/>
    </row>
    <row r="11" spans="1:32" ht="31.5" customHeight="1">
      <c r="A11" s="541" t="s">
        <v>45</v>
      </c>
      <c r="B11" s="538"/>
      <c r="C11" s="542"/>
      <c r="D11" s="573" t="str">
        <f>'SKP Kuantitatif'!D10:E10</f>
        <v>Pembina , IV/a</v>
      </c>
      <c r="E11" s="543"/>
      <c r="F11" s="434" t="s">
        <v>45</v>
      </c>
      <c r="G11" s="573" t="str">
        <f>'SKP Kuantitatif'!G10:H10</f>
        <v>Pembina Tk. I, IV/b</v>
      </c>
      <c r="H11" s="538"/>
      <c r="I11" s="162"/>
      <c r="J11" s="162"/>
      <c r="K11" s="59"/>
      <c r="L11" s="60"/>
      <c r="M11" s="60"/>
      <c r="N11" s="60"/>
      <c r="O11" s="60"/>
      <c r="P11" s="60"/>
      <c r="Q11" s="60"/>
      <c r="R11" s="60"/>
      <c r="S11" s="60"/>
      <c r="T11" s="60"/>
      <c r="U11" s="60"/>
      <c r="V11" s="60"/>
      <c r="W11" s="60"/>
      <c r="X11" s="60"/>
      <c r="Y11" s="60"/>
      <c r="Z11" s="60"/>
      <c r="AA11" s="60"/>
      <c r="AB11" s="60"/>
      <c r="AC11" s="60"/>
      <c r="AD11" s="60"/>
      <c r="AE11" s="60"/>
      <c r="AF11" s="60"/>
    </row>
    <row r="12" spans="1:32" ht="36" customHeight="1">
      <c r="A12" s="544" t="s">
        <v>15</v>
      </c>
      <c r="B12" s="538"/>
      <c r="C12" s="542"/>
      <c r="D12" s="573" t="str">
        <f>'SKP Kuantitatif'!D11:E11</f>
        <v xml:space="preserve">Guru Ahli Madya </v>
      </c>
      <c r="E12" s="543"/>
      <c r="F12" s="435" t="s">
        <v>15</v>
      </c>
      <c r="G12" s="537" t="str">
        <f>'SKP Kuantitatif'!G11:H11</f>
        <v>Kepala Sekolah</v>
      </c>
      <c r="H12" s="538"/>
      <c r="I12" s="161"/>
      <c r="J12" s="161"/>
      <c r="K12" s="56"/>
      <c r="L12" s="49"/>
      <c r="M12" s="49"/>
      <c r="N12" s="49"/>
      <c r="O12" s="49"/>
      <c r="P12" s="49"/>
      <c r="Q12" s="49"/>
      <c r="R12" s="49"/>
      <c r="S12" s="49"/>
      <c r="T12" s="49"/>
      <c r="U12" s="49"/>
      <c r="V12" s="49"/>
      <c r="W12" s="49"/>
      <c r="X12" s="49"/>
      <c r="Y12" s="49"/>
      <c r="Z12" s="49"/>
      <c r="AA12" s="49"/>
      <c r="AB12" s="49"/>
      <c r="AC12" s="49"/>
      <c r="AD12" s="49"/>
      <c r="AE12" s="49"/>
      <c r="AF12" s="49"/>
    </row>
    <row r="13" spans="1:32" ht="42.75" customHeight="1">
      <c r="A13" s="541" t="s">
        <v>8</v>
      </c>
      <c r="B13" s="538"/>
      <c r="C13" s="542"/>
      <c r="D13" s="573" t="str">
        <f>'SKP Kuantitatif'!D12:E12</f>
        <v>SMA Negeri 1 Tikke Raya</v>
      </c>
      <c r="E13" s="543"/>
      <c r="F13" s="434" t="s">
        <v>8</v>
      </c>
      <c r="G13" s="573" t="str">
        <f>'SKP Kuantitatif'!G12:H12</f>
        <v>SMA Negeri 1 Tikke Raya</v>
      </c>
      <c r="H13" s="538"/>
      <c r="I13" s="163"/>
      <c r="J13" s="163"/>
      <c r="K13" s="61"/>
      <c r="L13" s="62"/>
      <c r="M13" s="62"/>
      <c r="N13" s="62"/>
      <c r="O13" s="62"/>
      <c r="P13" s="62"/>
      <c r="Q13" s="62"/>
      <c r="R13" s="62"/>
      <c r="S13" s="62"/>
      <c r="T13" s="62"/>
      <c r="U13" s="62"/>
      <c r="V13" s="62"/>
      <c r="W13" s="62"/>
      <c r="X13" s="62"/>
      <c r="Y13" s="62"/>
      <c r="Z13" s="62"/>
      <c r="AA13" s="62"/>
      <c r="AB13" s="62"/>
      <c r="AC13" s="62"/>
      <c r="AD13" s="62"/>
      <c r="AE13" s="62"/>
      <c r="AF13" s="62"/>
    </row>
    <row r="14" spans="1:32" ht="33" customHeight="1">
      <c r="A14" s="656" t="s">
        <v>168</v>
      </c>
      <c r="B14" s="513"/>
      <c r="C14" s="513"/>
      <c r="D14" s="513"/>
      <c r="E14" s="513"/>
      <c r="F14" s="513"/>
      <c r="G14" s="513"/>
      <c r="H14" s="534"/>
      <c r="I14" s="190"/>
      <c r="J14" s="190"/>
      <c r="K14" s="191"/>
      <c r="L14" s="62"/>
      <c r="M14" s="62"/>
      <c r="N14" s="62"/>
      <c r="O14" s="62"/>
      <c r="P14" s="62"/>
      <c r="Q14" s="62"/>
      <c r="R14" s="62"/>
      <c r="S14" s="62"/>
      <c r="T14" s="62"/>
      <c r="U14" s="62"/>
      <c r="V14" s="62"/>
      <c r="W14" s="62"/>
      <c r="X14" s="62"/>
      <c r="Y14" s="62"/>
      <c r="Z14" s="62"/>
      <c r="AA14" s="62"/>
      <c r="AB14" s="62"/>
      <c r="AC14" s="62"/>
      <c r="AD14" s="62"/>
      <c r="AE14" s="62"/>
      <c r="AF14" s="62"/>
    </row>
    <row r="15" spans="1:32" ht="243" customHeight="1">
      <c r="A15" s="645" t="s">
        <v>169</v>
      </c>
      <c r="B15" s="513"/>
      <c r="C15" s="513"/>
      <c r="D15" s="513"/>
      <c r="E15" s="513"/>
      <c r="F15" s="513"/>
      <c r="G15" s="513"/>
      <c r="H15" s="534"/>
      <c r="I15" s="136"/>
      <c r="J15" s="136"/>
      <c r="K15" s="53"/>
      <c r="L15" s="62" t="s">
        <v>170</v>
      </c>
      <c r="M15" s="49"/>
      <c r="N15" s="49"/>
      <c r="O15" s="49"/>
      <c r="P15" s="49"/>
      <c r="Q15" s="49"/>
      <c r="R15" s="49"/>
      <c r="S15" s="49"/>
      <c r="T15" s="49"/>
      <c r="U15" s="49"/>
      <c r="V15" s="49"/>
      <c r="W15" s="49"/>
      <c r="X15" s="49"/>
      <c r="Y15" s="49"/>
      <c r="Z15" s="49"/>
      <c r="AA15" s="49"/>
      <c r="AB15" s="49"/>
      <c r="AC15" s="49"/>
      <c r="AD15" s="49"/>
      <c r="AE15" s="49"/>
      <c r="AF15" s="49"/>
    </row>
    <row r="16" spans="1:32" ht="15.75" customHeight="1">
      <c r="A16" s="533" t="s">
        <v>46</v>
      </c>
      <c r="B16" s="513"/>
      <c r="C16" s="513"/>
      <c r="D16" s="513"/>
      <c r="E16" s="513"/>
      <c r="F16" s="513"/>
      <c r="G16" s="513"/>
      <c r="H16" s="534"/>
      <c r="I16" s="160"/>
      <c r="J16" s="160"/>
      <c r="K16" s="53"/>
      <c r="L16" s="49"/>
      <c r="M16" s="49"/>
      <c r="N16" s="49"/>
      <c r="O16" s="49"/>
      <c r="P16" s="49"/>
      <c r="Q16" s="49"/>
      <c r="R16" s="49"/>
      <c r="S16" s="49"/>
      <c r="T16" s="49"/>
      <c r="U16" s="49"/>
      <c r="V16" s="49"/>
      <c r="W16" s="49"/>
      <c r="X16" s="49"/>
      <c r="Y16" s="49"/>
      <c r="Z16" s="49"/>
      <c r="AA16" s="49"/>
      <c r="AB16" s="49"/>
      <c r="AC16" s="49"/>
      <c r="AD16" s="49"/>
      <c r="AE16" s="49"/>
      <c r="AF16" s="49"/>
    </row>
    <row r="17" spans="1:51" ht="60.75" customHeight="1">
      <c r="A17" s="637" t="s">
        <v>47</v>
      </c>
      <c r="B17" s="514"/>
      <c r="C17" s="638" t="s">
        <v>137</v>
      </c>
      <c r="D17" s="514"/>
      <c r="E17" s="637" t="s">
        <v>49</v>
      </c>
      <c r="F17" s="514"/>
      <c r="G17" s="164" t="s">
        <v>50</v>
      </c>
      <c r="H17" s="165" t="s">
        <v>51</v>
      </c>
      <c r="I17" s="166" t="s">
        <v>138</v>
      </c>
      <c r="J17" s="166" t="s">
        <v>139</v>
      </c>
      <c r="K17" s="167" t="s">
        <v>140</v>
      </c>
      <c r="L17" s="49"/>
      <c r="M17" s="49"/>
      <c r="N17" s="49"/>
      <c r="O17" s="49"/>
      <c r="P17" s="49"/>
      <c r="Q17" s="49"/>
      <c r="R17" s="49"/>
      <c r="S17" s="49"/>
      <c r="T17" s="49"/>
      <c r="U17" s="49"/>
      <c r="V17" s="49"/>
      <c r="W17" s="49"/>
      <c r="X17" s="49"/>
      <c r="Y17" s="49"/>
      <c r="Z17" s="49"/>
      <c r="AA17" s="49"/>
      <c r="AB17" s="49"/>
      <c r="AC17" s="49"/>
      <c r="AD17" s="49"/>
      <c r="AE17" s="49"/>
      <c r="AF17" s="49"/>
    </row>
    <row r="18" spans="1:51" ht="15.75" customHeight="1">
      <c r="A18" s="527">
        <v>1</v>
      </c>
      <c r="B18" s="514"/>
      <c r="C18" s="527">
        <v>2</v>
      </c>
      <c r="D18" s="514"/>
      <c r="E18" s="527">
        <v>3</v>
      </c>
      <c r="F18" s="514"/>
      <c r="G18" s="66">
        <v>4</v>
      </c>
      <c r="H18" s="67">
        <v>5</v>
      </c>
      <c r="I18" s="164">
        <v>6</v>
      </c>
      <c r="J18" s="66">
        <v>7</v>
      </c>
      <c r="K18" s="66">
        <v>8</v>
      </c>
      <c r="L18" s="49"/>
      <c r="M18" s="49"/>
      <c r="N18" s="49"/>
      <c r="O18" s="49"/>
      <c r="P18" s="49"/>
      <c r="Q18" s="49"/>
      <c r="R18" s="49"/>
      <c r="S18" s="49"/>
      <c r="T18" s="49"/>
      <c r="U18" s="49"/>
      <c r="V18" s="49"/>
      <c r="W18" s="49"/>
      <c r="X18" s="49"/>
      <c r="Y18" s="49"/>
      <c r="Z18" s="49"/>
      <c r="AA18" s="49"/>
      <c r="AB18" s="49"/>
      <c r="AC18" s="49"/>
      <c r="AD18" s="49"/>
      <c r="AE18" s="49"/>
      <c r="AF18" s="49"/>
    </row>
    <row r="19" spans="1:51" ht="15.75" customHeight="1">
      <c r="A19" s="533" t="s">
        <v>53</v>
      </c>
      <c r="B19" s="513"/>
      <c r="C19" s="513"/>
      <c r="D19" s="513"/>
      <c r="E19" s="513"/>
      <c r="F19" s="513"/>
      <c r="G19" s="513"/>
      <c r="H19" s="534"/>
      <c r="I19" s="160"/>
      <c r="J19" s="53"/>
      <c r="K19" s="68"/>
      <c r="L19" s="49"/>
      <c r="M19" s="49"/>
      <c r="N19" s="49"/>
      <c r="O19" s="49"/>
      <c r="P19" s="49"/>
      <c r="Q19" s="49"/>
      <c r="R19" s="49"/>
      <c r="S19" s="49"/>
      <c r="T19" s="49"/>
      <c r="U19" s="49"/>
      <c r="V19" s="49"/>
      <c r="W19" s="49"/>
      <c r="X19" s="49"/>
      <c r="Y19" s="49"/>
      <c r="Z19" s="49"/>
      <c r="AA19" s="49"/>
      <c r="AB19" s="49"/>
      <c r="AC19" s="49"/>
      <c r="AD19" s="49"/>
      <c r="AE19" s="49"/>
      <c r="AF19" s="49"/>
    </row>
    <row r="20" spans="1:51" ht="80.25" customHeight="1">
      <c r="A20" s="528">
        <v>1</v>
      </c>
      <c r="B20" s="523"/>
      <c r="C20" s="531" t="str">
        <f>'REKAMAN Umpan Balik'!C18</f>
        <v>Tersedianya dokumen/laporan pelaksanaan tugas sesuai yang ditetapkan</v>
      </c>
      <c r="D20" s="523"/>
      <c r="E20" s="561" t="str">
        <f>'REKAMAN Umpan Balik'!E18</f>
        <v>Tersedianya Dokumen/Laporan Pelaksanaan Tugas sesuai yang ditetapkan</v>
      </c>
      <c r="F20" s="523"/>
      <c r="G20" s="89" t="s">
        <v>54</v>
      </c>
      <c r="H20" s="168" t="str">
        <f>'SKP Kuantitatif'!H18</f>
        <v>Jumlah laporan pelaksanaan tugas</v>
      </c>
      <c r="I20" s="71" t="str">
        <f>'SKP Kuantitatif'!I18</f>
        <v>5 Laporan</v>
      </c>
      <c r="J20" s="71" t="str">
        <f>'REKAMAN Umpan Balik'!J18</f>
        <v>5 Laporan</v>
      </c>
      <c r="K20" s="71" t="s">
        <v>171</v>
      </c>
      <c r="L20" s="65"/>
      <c r="M20" s="65"/>
      <c r="N20" s="65"/>
      <c r="O20" s="65"/>
      <c r="P20" s="65"/>
      <c r="Q20" s="65"/>
      <c r="R20" s="65"/>
      <c r="S20" s="65"/>
      <c r="T20" s="65"/>
      <c r="U20" s="65"/>
      <c r="V20" s="65"/>
      <c r="W20" s="65"/>
      <c r="X20" s="65"/>
      <c r="Y20" s="65"/>
      <c r="Z20" s="65"/>
      <c r="AA20" s="65"/>
      <c r="AB20" s="65"/>
      <c r="AC20" s="65"/>
      <c r="AD20" s="65"/>
      <c r="AE20" s="65"/>
      <c r="AF20" s="65"/>
    </row>
    <row r="21" spans="1:51" ht="49.5" customHeight="1">
      <c r="A21" s="529"/>
      <c r="B21" s="530"/>
      <c r="C21" s="529"/>
      <c r="D21" s="530"/>
      <c r="E21" s="501"/>
      <c r="F21" s="530"/>
      <c r="G21" s="72" t="s">
        <v>56</v>
      </c>
      <c r="H21" s="168" t="str">
        <f>'SKP Kuantitatif'!H19</f>
        <v>Persentase laporan pelaksanaan tugas yang ditetapkan</v>
      </c>
      <c r="I21" s="71" t="str">
        <f>'SKP Kuantitatif'!I19</f>
        <v>80-100%</v>
      </c>
      <c r="J21" s="71" t="str">
        <f>'REKAMAN Umpan Balik'!J19</f>
        <v>100 % berdasarkan penilaian atasan</v>
      </c>
      <c r="K21" s="73" t="s">
        <v>143</v>
      </c>
      <c r="L21" s="49"/>
      <c r="M21" s="49"/>
      <c r="N21" s="49"/>
      <c r="O21" s="49"/>
      <c r="P21" s="49"/>
      <c r="Q21" s="49"/>
      <c r="R21" s="49"/>
      <c r="S21" s="49"/>
      <c r="T21" s="49"/>
      <c r="U21" s="49"/>
      <c r="V21" s="49"/>
      <c r="W21" s="49"/>
      <c r="X21" s="49"/>
      <c r="Y21" s="49"/>
      <c r="Z21" s="49"/>
      <c r="AA21" s="49"/>
      <c r="AB21" s="49"/>
      <c r="AC21" s="49"/>
      <c r="AD21" s="49"/>
      <c r="AE21" s="49"/>
      <c r="AF21" s="49"/>
    </row>
    <row r="22" spans="1:51" ht="73.5" customHeight="1">
      <c r="A22" s="529"/>
      <c r="B22" s="530"/>
      <c r="C22" s="529"/>
      <c r="D22" s="530"/>
      <c r="E22" s="501"/>
      <c r="F22" s="530"/>
      <c r="G22" s="192" t="s">
        <v>59</v>
      </c>
      <c r="H22" s="168" t="str">
        <f>'SKP Kuantitatif'!H20</f>
        <v>Ketepatan waktu penyediaan laporan pelaksanaan tugas sesuai yang ditetapkan</v>
      </c>
      <c r="I22" s="170" t="str">
        <f>'SKP Kuantitatif'!I20</f>
        <v>12 bulan</v>
      </c>
      <c r="J22" s="193" t="str">
        <f>'REKAMAN Umpan Balik'!J20</f>
        <v>12 bulan</v>
      </c>
      <c r="K22" s="170" t="s">
        <v>144</v>
      </c>
      <c r="L22" s="49"/>
      <c r="M22" s="49"/>
      <c r="N22" s="49"/>
      <c r="O22" s="49"/>
      <c r="P22" s="49"/>
      <c r="Q22" s="49"/>
      <c r="R22" s="49"/>
      <c r="S22" s="49"/>
      <c r="T22" s="49"/>
      <c r="U22" s="49"/>
      <c r="V22" s="49"/>
      <c r="W22" s="49"/>
      <c r="X22" s="49"/>
      <c r="Y22" s="49"/>
      <c r="Z22" s="49"/>
      <c r="AA22" s="49"/>
      <c r="AB22" s="49"/>
      <c r="AC22" s="49"/>
      <c r="AD22" s="49"/>
      <c r="AE22" s="49"/>
      <c r="AF22" s="49"/>
    </row>
    <row r="23" spans="1:51" ht="15.75" customHeight="1">
      <c r="A23" s="91" t="s">
        <v>63</v>
      </c>
      <c r="B23" s="87"/>
      <c r="C23" s="87"/>
      <c r="D23" s="87"/>
      <c r="E23" s="87"/>
      <c r="F23" s="87"/>
      <c r="G23" s="87"/>
      <c r="H23" s="87"/>
      <c r="I23" s="194"/>
      <c r="J23" s="194"/>
      <c r="K23" s="195"/>
      <c r="L23" s="49"/>
      <c r="M23" s="49"/>
      <c r="N23" s="49"/>
      <c r="O23" s="49"/>
      <c r="P23" s="49"/>
      <c r="Q23" s="49"/>
      <c r="R23" s="49"/>
      <c r="S23" s="49"/>
      <c r="T23" s="49"/>
      <c r="U23" s="49"/>
      <c r="V23" s="49"/>
      <c r="W23" s="49"/>
      <c r="X23" s="49"/>
      <c r="Y23" s="49"/>
      <c r="Z23" s="49"/>
      <c r="AA23" s="49"/>
      <c r="AB23" s="49"/>
      <c r="AC23" s="49"/>
      <c r="AD23" s="49"/>
      <c r="AE23" s="49"/>
      <c r="AF23" s="49"/>
    </row>
    <row r="24" spans="1:51" ht="80.25" customHeight="1">
      <c r="A24" s="528">
        <v>2</v>
      </c>
      <c r="B24" s="523"/>
      <c r="C24" s="531" t="str">
        <f>'REKAMAN Umpan Balik'!C22</f>
        <v>Tersedianya Dokumen/ Laporan Pengembangan Diri</v>
      </c>
      <c r="D24" s="523"/>
      <c r="E24" s="532" t="str">
        <f>'REKAMAN Umpan Balik'!E22</f>
        <v>Tersedianya Laporan Pelaksanaan Tugas Pengembangan diri</v>
      </c>
      <c r="F24" s="530"/>
      <c r="G24" s="89" t="s">
        <v>54</v>
      </c>
      <c r="H24" s="168" t="str">
        <f>'SKP Kuantitatif'!H24</f>
        <v>Jumlah laporan pelaksanaan tugas</v>
      </c>
      <c r="I24" s="71" t="str">
        <f>'REKAMAN Umpan Balik'!I22</f>
        <v>4 Laporan</v>
      </c>
      <c r="J24" s="71" t="str">
        <f>'REKAMAN Umpan Balik'!J22</f>
        <v>4 laporan</v>
      </c>
      <c r="K24" s="71" t="s">
        <v>171</v>
      </c>
      <c r="L24" s="49"/>
      <c r="M24" s="49"/>
      <c r="N24" s="49"/>
      <c r="O24" s="49"/>
      <c r="P24" s="49"/>
      <c r="Q24" s="49"/>
      <c r="R24" s="49"/>
      <c r="S24" s="49"/>
      <c r="T24" s="49"/>
      <c r="U24" s="49"/>
      <c r="V24" s="49"/>
      <c r="W24" s="49"/>
      <c r="X24" s="49"/>
      <c r="Y24" s="49"/>
      <c r="Z24" s="49"/>
      <c r="AA24" s="49"/>
      <c r="AB24" s="49"/>
      <c r="AC24" s="49"/>
      <c r="AD24" s="49"/>
      <c r="AE24" s="49"/>
      <c r="AF24" s="49"/>
    </row>
    <row r="25" spans="1:51" ht="49.5" customHeight="1">
      <c r="A25" s="529"/>
      <c r="B25" s="530"/>
      <c r="C25" s="529"/>
      <c r="D25" s="530"/>
      <c r="E25" s="529"/>
      <c r="F25" s="530"/>
      <c r="G25" s="72" t="s">
        <v>56</v>
      </c>
      <c r="H25" s="70" t="str">
        <f>'SKP Kuantitatif'!H25</f>
        <v>Persentase laporan pelaksanaan tugas yang ditetapkan</v>
      </c>
      <c r="I25" s="71" t="str">
        <f>'REKAMAN Umpan Balik'!I23</f>
        <v>80-100%</v>
      </c>
      <c r="J25" s="71" t="str">
        <f>'REKAMAN Umpan Balik'!J23</f>
        <v>100 % berdasarkan penilaian atasan</v>
      </c>
      <c r="K25" s="73" t="s">
        <v>143</v>
      </c>
      <c r="L25" s="49"/>
      <c r="M25" s="49"/>
      <c r="N25" s="49"/>
      <c r="O25" s="49"/>
      <c r="P25" s="49"/>
      <c r="Q25" s="49"/>
      <c r="R25" s="49"/>
      <c r="S25" s="49"/>
      <c r="T25" s="49"/>
      <c r="U25" s="49"/>
      <c r="V25" s="49"/>
      <c r="W25" s="49"/>
      <c r="X25" s="49"/>
      <c r="Y25" s="49"/>
      <c r="Z25" s="49"/>
      <c r="AA25" s="49"/>
      <c r="AB25" s="49"/>
      <c r="AC25" s="49"/>
      <c r="AD25" s="49"/>
      <c r="AE25" s="49"/>
      <c r="AF25" s="49"/>
      <c r="AG25" s="127"/>
      <c r="AH25" s="127"/>
      <c r="AI25" s="127"/>
      <c r="AJ25" s="127"/>
      <c r="AK25" s="127"/>
      <c r="AL25" s="127"/>
      <c r="AM25" s="127"/>
      <c r="AN25" s="127"/>
      <c r="AO25" s="127"/>
      <c r="AP25" s="127"/>
      <c r="AQ25" s="127"/>
      <c r="AR25" s="127"/>
      <c r="AS25" s="127"/>
      <c r="AT25" s="127"/>
      <c r="AU25" s="127"/>
      <c r="AV25" s="127"/>
      <c r="AW25" s="127"/>
      <c r="AX25" s="127"/>
      <c r="AY25" s="127"/>
    </row>
    <row r="26" spans="1:51" ht="49.5" customHeight="1">
      <c r="A26" s="529"/>
      <c r="B26" s="530"/>
      <c r="C26" s="529"/>
      <c r="D26" s="530"/>
      <c r="E26" s="529"/>
      <c r="F26" s="530"/>
      <c r="G26" s="192" t="s">
        <v>59</v>
      </c>
      <c r="H26" s="90" t="str">
        <f>'SKP Kuantitatif'!H26</f>
        <v>Ketepatan waktu penyediaan laporan pelaksanaan tugas sesuai yang ditetapkan</v>
      </c>
      <c r="I26" s="71" t="str">
        <f>'REKAMAN Umpan Balik'!I24</f>
        <v>12 bulan</v>
      </c>
      <c r="J26" s="193" t="str">
        <f>'REKAMAN Umpan Balik'!J24</f>
        <v>12 bulan</v>
      </c>
      <c r="K26" s="170" t="s">
        <v>144</v>
      </c>
      <c r="L26" s="49"/>
      <c r="M26" s="49"/>
      <c r="N26" s="49"/>
      <c r="O26" s="49"/>
      <c r="P26" s="49"/>
      <c r="Q26" s="49"/>
      <c r="R26" s="49"/>
      <c r="S26" s="49"/>
      <c r="T26" s="49"/>
      <c r="U26" s="49"/>
      <c r="V26" s="49"/>
      <c r="W26" s="49"/>
      <c r="X26" s="49"/>
      <c r="Y26" s="49"/>
      <c r="Z26" s="49"/>
      <c r="AA26" s="49"/>
      <c r="AB26" s="49"/>
      <c r="AC26" s="49"/>
      <c r="AD26" s="49"/>
      <c r="AE26" s="49"/>
      <c r="AF26" s="49"/>
      <c r="AG26" s="127"/>
      <c r="AH26" s="127"/>
      <c r="AI26" s="127"/>
      <c r="AJ26" s="127"/>
      <c r="AK26" s="127"/>
      <c r="AL26" s="127"/>
      <c r="AM26" s="127"/>
      <c r="AN26" s="127"/>
      <c r="AO26" s="127"/>
      <c r="AP26" s="127"/>
      <c r="AQ26" s="127"/>
      <c r="AR26" s="127"/>
      <c r="AS26" s="127"/>
      <c r="AT26" s="127"/>
      <c r="AU26" s="127"/>
      <c r="AV26" s="127"/>
      <c r="AW26" s="127"/>
      <c r="AX26" s="127"/>
      <c r="AY26" s="127"/>
    </row>
    <row r="27" spans="1:51" ht="90" customHeight="1">
      <c r="A27" s="528">
        <v>3</v>
      </c>
      <c r="B27" s="523"/>
      <c r="C27" s="560" t="str">
        <f>'REKAMAN Umpan Balik'!C25</f>
        <v xml:space="preserve">Terlaksananya kegiatan publikasi ilmiah </v>
      </c>
      <c r="D27" s="523"/>
      <c r="E27" s="561" t="str">
        <f>'REKAMAN Umpan Balik'!E25</f>
        <v>Tersedianya Laporan Pelaksanaan Publikasi Ilmiah</v>
      </c>
      <c r="F27" s="523"/>
      <c r="G27" s="89" t="s">
        <v>54</v>
      </c>
      <c r="H27" s="71" t="str">
        <f>'REKAMAN Umpan Balik'!H25</f>
        <v>Jumlah laporan pelaksanaan tugas</v>
      </c>
      <c r="I27" s="71" t="str">
        <f>'REKAMAN Umpan Balik'!I25</f>
        <v>2 Laporan</v>
      </c>
      <c r="J27" s="71" t="str">
        <f>'REKAMAN Umpan Balik'!J25</f>
        <v>2 laporan</v>
      </c>
      <c r="K27" s="71" t="s">
        <v>171</v>
      </c>
      <c r="L27" s="49"/>
      <c r="M27" s="49"/>
      <c r="N27" s="49"/>
      <c r="O27" s="49"/>
      <c r="P27" s="49"/>
      <c r="Q27" s="49"/>
      <c r="R27" s="49"/>
      <c r="S27" s="49"/>
      <c r="T27" s="49"/>
      <c r="U27" s="49"/>
      <c r="V27" s="49"/>
      <c r="W27" s="49"/>
      <c r="X27" s="49"/>
      <c r="Y27" s="49"/>
      <c r="Z27" s="49"/>
      <c r="AA27" s="49"/>
      <c r="AB27" s="49"/>
      <c r="AC27" s="49"/>
      <c r="AD27" s="49"/>
      <c r="AE27" s="49"/>
      <c r="AF27" s="49"/>
      <c r="AG27" s="127"/>
      <c r="AH27" s="127"/>
      <c r="AI27" s="127"/>
      <c r="AJ27" s="127"/>
      <c r="AK27" s="127"/>
      <c r="AL27" s="127"/>
      <c r="AM27" s="127"/>
      <c r="AN27" s="127"/>
      <c r="AO27" s="127"/>
      <c r="AP27" s="127"/>
      <c r="AQ27" s="127"/>
      <c r="AR27" s="127"/>
      <c r="AS27" s="127"/>
      <c r="AT27" s="127"/>
      <c r="AU27" s="127"/>
      <c r="AV27" s="127"/>
      <c r="AW27" s="127"/>
      <c r="AX27" s="127"/>
      <c r="AY27" s="127"/>
    </row>
    <row r="28" spans="1:51" ht="51" customHeight="1">
      <c r="A28" s="529"/>
      <c r="B28" s="530"/>
      <c r="C28" s="529"/>
      <c r="D28" s="530"/>
      <c r="E28" s="501"/>
      <c r="F28" s="530"/>
      <c r="G28" s="72" t="s">
        <v>56</v>
      </c>
      <c r="H28" s="71" t="str">
        <f>'REKAMAN Umpan Balik'!H26</f>
        <v>Persentase laporan pelaksanaan tugas yang ditetapkan</v>
      </c>
      <c r="I28" s="71" t="str">
        <f>'REKAMAN Umpan Balik'!I26</f>
        <v>80-100%</v>
      </c>
      <c r="J28" s="71" t="str">
        <f>'REKAMAN Umpan Balik'!J26</f>
        <v>100 % berdasarkan penilaian atasan</v>
      </c>
      <c r="K28" s="73" t="s">
        <v>143</v>
      </c>
      <c r="L28" s="49"/>
      <c r="M28" s="49"/>
      <c r="N28" s="49"/>
      <c r="O28" s="49"/>
      <c r="P28" s="49"/>
      <c r="Q28" s="49"/>
      <c r="R28" s="49"/>
      <c r="S28" s="49"/>
      <c r="T28" s="49"/>
      <c r="U28" s="49"/>
      <c r="V28" s="49"/>
      <c r="W28" s="49"/>
      <c r="X28" s="49"/>
      <c r="Y28" s="49"/>
      <c r="Z28" s="49"/>
      <c r="AA28" s="49"/>
      <c r="AB28" s="49"/>
      <c r="AC28" s="49"/>
      <c r="AD28" s="49"/>
      <c r="AE28" s="49"/>
      <c r="AF28" s="49"/>
      <c r="AG28" s="127"/>
      <c r="AH28" s="127"/>
      <c r="AI28" s="127"/>
      <c r="AJ28" s="127"/>
      <c r="AK28" s="127"/>
      <c r="AL28" s="127"/>
      <c r="AM28" s="127"/>
      <c r="AN28" s="127"/>
      <c r="AO28" s="127"/>
      <c r="AP28" s="127"/>
      <c r="AQ28" s="127"/>
      <c r="AR28" s="127"/>
      <c r="AS28" s="127"/>
      <c r="AT28" s="127"/>
      <c r="AU28" s="127"/>
      <c r="AV28" s="127"/>
      <c r="AW28" s="127"/>
      <c r="AX28" s="127"/>
      <c r="AY28" s="127"/>
    </row>
    <row r="29" spans="1:51" ht="66.75" customHeight="1">
      <c r="A29" s="529"/>
      <c r="B29" s="530"/>
      <c r="C29" s="529"/>
      <c r="D29" s="530"/>
      <c r="E29" s="501"/>
      <c r="F29" s="530"/>
      <c r="G29" s="69" t="s">
        <v>59</v>
      </c>
      <c r="H29" s="71" t="str">
        <f>'REKAMAN Umpan Balik'!H27</f>
        <v>Ketepatan waktu penyediaan laporan pelaksanaan tugas sesuai yang ditetapkan</v>
      </c>
      <c r="I29" s="170" t="str">
        <f>'REKAMAN Umpan Balik'!I27</f>
        <v>2 bulan</v>
      </c>
      <c r="J29" s="193" t="str">
        <f>'REKAMAN Umpan Balik'!J27</f>
        <v>12 bulan</v>
      </c>
      <c r="K29" s="170" t="s">
        <v>144</v>
      </c>
      <c r="L29" s="49"/>
      <c r="M29" s="49"/>
      <c r="N29" s="49"/>
      <c r="O29" s="49"/>
      <c r="P29" s="49"/>
      <c r="Q29" s="49"/>
      <c r="R29" s="49"/>
      <c r="S29" s="49"/>
      <c r="T29" s="49"/>
      <c r="U29" s="49"/>
      <c r="V29" s="49"/>
      <c r="W29" s="49"/>
      <c r="X29" s="49"/>
      <c r="Y29" s="49"/>
      <c r="Z29" s="49"/>
      <c r="AA29" s="49"/>
      <c r="AB29" s="49"/>
      <c r="AC29" s="49"/>
      <c r="AD29" s="49"/>
      <c r="AE29" s="49"/>
      <c r="AF29" s="49"/>
      <c r="AG29" s="127"/>
      <c r="AH29" s="127"/>
      <c r="AI29" s="127"/>
      <c r="AJ29" s="127"/>
      <c r="AK29" s="127"/>
      <c r="AL29" s="127"/>
      <c r="AM29" s="127"/>
      <c r="AN29" s="127"/>
      <c r="AO29" s="127"/>
      <c r="AP29" s="127"/>
      <c r="AQ29" s="127"/>
      <c r="AR29" s="127"/>
      <c r="AS29" s="127"/>
      <c r="AT29" s="127"/>
      <c r="AU29" s="127"/>
      <c r="AV29" s="127"/>
      <c r="AW29" s="127"/>
      <c r="AX29" s="127"/>
      <c r="AY29" s="127"/>
    </row>
    <row r="30" spans="1:51" ht="49.5" customHeight="1">
      <c r="A30" s="528">
        <v>4</v>
      </c>
      <c r="B30" s="523"/>
      <c r="C30" s="531" t="str">
        <f>'REKAMAN Umpan Balik'!C28</f>
        <v>Terlaksananya kegiatan yang mendukung tugas guru</v>
      </c>
      <c r="D30" s="523"/>
      <c r="E30" s="531" t="str">
        <f>'REKAMAN Umpan Balik'!E28</f>
        <v>Tersedianya Laporan Pelaksanaan kegiatan yang mendukung tugas Guru</v>
      </c>
      <c r="F30" s="523"/>
      <c r="G30" s="69" t="s">
        <v>54</v>
      </c>
      <c r="H30" s="70" t="s">
        <v>55</v>
      </c>
      <c r="I30" s="196" t="str">
        <f>'REKAMAN Umpan Balik'!I28</f>
        <v>4 Laporan</v>
      </c>
      <c r="J30" s="197" t="str">
        <f>'REKAMAN Umpan Balik'!J28</f>
        <v>4 laporan</v>
      </c>
      <c r="K30" s="71" t="s">
        <v>171</v>
      </c>
      <c r="L30" s="49"/>
      <c r="M30" s="49"/>
      <c r="N30" s="49"/>
      <c r="O30" s="49"/>
      <c r="P30" s="49"/>
      <c r="Q30" s="49"/>
      <c r="R30" s="49"/>
      <c r="S30" s="49"/>
      <c r="T30" s="49"/>
      <c r="U30" s="49"/>
      <c r="V30" s="49"/>
      <c r="W30" s="49"/>
      <c r="X30" s="49"/>
      <c r="Y30" s="49"/>
      <c r="Z30" s="49"/>
      <c r="AA30" s="49"/>
      <c r="AB30" s="49"/>
      <c r="AC30" s="49"/>
      <c r="AD30" s="49"/>
      <c r="AE30" s="49"/>
      <c r="AF30" s="49"/>
      <c r="AG30" s="127"/>
      <c r="AH30" s="127"/>
      <c r="AI30" s="127"/>
      <c r="AJ30" s="127"/>
      <c r="AK30" s="127"/>
      <c r="AL30" s="127"/>
      <c r="AM30" s="127"/>
      <c r="AN30" s="127"/>
      <c r="AO30" s="127"/>
      <c r="AP30" s="127"/>
      <c r="AQ30" s="127"/>
      <c r="AR30" s="127"/>
      <c r="AS30" s="127"/>
      <c r="AT30" s="127"/>
      <c r="AU30" s="127"/>
      <c r="AV30" s="127"/>
      <c r="AW30" s="127"/>
      <c r="AX30" s="127"/>
      <c r="AY30" s="127"/>
    </row>
    <row r="31" spans="1:51" ht="49.5" customHeight="1">
      <c r="A31" s="529"/>
      <c r="B31" s="530"/>
      <c r="C31" s="529"/>
      <c r="D31" s="530"/>
      <c r="E31" s="529"/>
      <c r="F31" s="530"/>
      <c r="G31" s="72" t="s">
        <v>56</v>
      </c>
      <c r="H31" s="70" t="s">
        <v>57</v>
      </c>
      <c r="I31" s="170" t="str">
        <f>'REKAMAN Umpan Balik'!I29</f>
        <v>80-100%</v>
      </c>
      <c r="J31" s="71" t="str">
        <f>'REKAMAN Umpan Balik'!J29</f>
        <v>100 % berdasarkan penilaian atasan</v>
      </c>
      <c r="K31" s="73" t="s">
        <v>143</v>
      </c>
      <c r="L31" s="49"/>
      <c r="M31" s="49"/>
      <c r="N31" s="49"/>
      <c r="O31" s="49"/>
      <c r="P31" s="49"/>
      <c r="Q31" s="49"/>
      <c r="R31" s="49"/>
      <c r="S31" s="49"/>
      <c r="T31" s="49"/>
      <c r="U31" s="49"/>
      <c r="V31" s="49"/>
      <c r="W31" s="49"/>
      <c r="X31" s="49"/>
      <c r="Y31" s="49"/>
      <c r="Z31" s="49"/>
      <c r="AA31" s="49"/>
      <c r="AB31" s="49"/>
      <c r="AC31" s="49"/>
      <c r="AD31" s="49"/>
      <c r="AE31" s="49"/>
      <c r="AF31" s="49"/>
      <c r="AG31" s="127"/>
      <c r="AH31" s="127"/>
      <c r="AI31" s="127"/>
      <c r="AJ31" s="127"/>
      <c r="AK31" s="127"/>
      <c r="AL31" s="127"/>
      <c r="AM31" s="127"/>
      <c r="AN31" s="127"/>
      <c r="AO31" s="127"/>
      <c r="AP31" s="127"/>
      <c r="AQ31" s="127"/>
      <c r="AR31" s="127"/>
      <c r="AS31" s="127"/>
      <c r="AT31" s="127"/>
      <c r="AU31" s="127"/>
      <c r="AV31" s="127"/>
      <c r="AW31" s="127"/>
      <c r="AX31" s="127"/>
      <c r="AY31" s="127"/>
    </row>
    <row r="32" spans="1:51" ht="159" customHeight="1">
      <c r="A32" s="529"/>
      <c r="B32" s="530"/>
      <c r="C32" s="529"/>
      <c r="D32" s="530"/>
      <c r="E32" s="529"/>
      <c r="F32" s="530"/>
      <c r="G32" s="69" t="s">
        <v>59</v>
      </c>
      <c r="H32" s="70" t="s">
        <v>60</v>
      </c>
      <c r="I32" s="73" t="str">
        <f>'REKAMAN Umpan Balik'!I30</f>
        <v>12 bulan</v>
      </c>
      <c r="J32" s="193" t="str">
        <f>'REKAMAN Umpan Balik'!J30</f>
        <v>12 bulan</v>
      </c>
      <c r="K32" s="170" t="s">
        <v>144</v>
      </c>
      <c r="L32" s="49"/>
      <c r="M32" s="49"/>
      <c r="N32" s="49"/>
      <c r="O32" s="49"/>
      <c r="P32" s="49"/>
      <c r="Q32" s="49"/>
      <c r="R32" s="49"/>
      <c r="S32" s="49"/>
      <c r="T32" s="49"/>
      <c r="U32" s="49"/>
      <c r="V32" s="49"/>
      <c r="W32" s="49"/>
      <c r="X32" s="49"/>
      <c r="Y32" s="49"/>
      <c r="Z32" s="49"/>
      <c r="AA32" s="49"/>
      <c r="AB32" s="49"/>
      <c r="AC32" s="49"/>
      <c r="AD32" s="49"/>
      <c r="AE32" s="49"/>
      <c r="AF32" s="49"/>
      <c r="AG32" s="127"/>
      <c r="AH32" s="127"/>
      <c r="AI32" s="127"/>
      <c r="AJ32" s="127"/>
      <c r="AK32" s="127"/>
      <c r="AL32" s="127"/>
      <c r="AM32" s="127"/>
      <c r="AN32" s="127"/>
      <c r="AO32" s="127"/>
      <c r="AP32" s="127"/>
      <c r="AQ32" s="127"/>
      <c r="AR32" s="127"/>
      <c r="AS32" s="127"/>
      <c r="AT32" s="127"/>
      <c r="AU32" s="127"/>
      <c r="AV32" s="127"/>
      <c r="AW32" s="127"/>
      <c r="AX32" s="127"/>
      <c r="AY32" s="127"/>
    </row>
    <row r="33" spans="1:51" ht="49.5" hidden="1" customHeight="1">
      <c r="A33" s="528">
        <v>5</v>
      </c>
      <c r="B33" s="523"/>
      <c r="C33" s="531" t="e">
        <f>'REKAMAN Umpan Balik'!#REF!</f>
        <v>#REF!</v>
      </c>
      <c r="D33" s="523"/>
      <c r="E33" s="531" t="e">
        <f>'REKAMAN Umpan Balik'!#REF!</f>
        <v>#REF!</v>
      </c>
      <c r="F33" s="523"/>
      <c r="G33" s="69" t="s">
        <v>54</v>
      </c>
      <c r="H33" s="70" t="s">
        <v>55</v>
      </c>
      <c r="I33" s="196" t="e">
        <f>'REKAMAN Umpan Balik'!#REF!</f>
        <v>#REF!</v>
      </c>
      <c r="J33" s="197" t="e">
        <f>'REKAMAN Umpan Balik'!#REF!</f>
        <v>#REF!</v>
      </c>
      <c r="K33" s="71" t="s">
        <v>171</v>
      </c>
      <c r="L33" s="49"/>
      <c r="M33" s="49"/>
      <c r="N33" s="49"/>
      <c r="O33" s="49"/>
      <c r="P33" s="49"/>
      <c r="Q33" s="49"/>
      <c r="R33" s="49"/>
      <c r="S33" s="49"/>
      <c r="T33" s="49"/>
      <c r="U33" s="49"/>
      <c r="V33" s="49"/>
      <c r="W33" s="49"/>
      <c r="X33" s="49"/>
      <c r="Y33" s="49"/>
      <c r="Z33" s="49"/>
      <c r="AA33" s="49"/>
      <c r="AB33" s="49"/>
      <c r="AC33" s="49"/>
      <c r="AD33" s="49"/>
      <c r="AE33" s="49"/>
      <c r="AF33" s="49"/>
      <c r="AG33" s="127"/>
      <c r="AH33" s="127"/>
      <c r="AI33" s="127"/>
      <c r="AJ33" s="127"/>
      <c r="AK33" s="127"/>
      <c r="AL33" s="127"/>
      <c r="AM33" s="127"/>
      <c r="AN33" s="127"/>
      <c r="AO33" s="127"/>
      <c r="AP33" s="127"/>
      <c r="AQ33" s="127"/>
      <c r="AR33" s="127"/>
      <c r="AS33" s="127"/>
      <c r="AT33" s="127"/>
      <c r="AU33" s="127"/>
      <c r="AV33" s="127"/>
      <c r="AW33" s="127"/>
      <c r="AX33" s="127"/>
      <c r="AY33" s="127"/>
    </row>
    <row r="34" spans="1:51" ht="49.5" hidden="1" customHeight="1">
      <c r="A34" s="529"/>
      <c r="B34" s="530"/>
      <c r="C34" s="529"/>
      <c r="D34" s="530"/>
      <c r="E34" s="529"/>
      <c r="F34" s="530"/>
      <c r="G34" s="72" t="s">
        <v>56</v>
      </c>
      <c r="H34" s="70" t="s">
        <v>57</v>
      </c>
      <c r="I34" s="170" t="e">
        <f>'REKAMAN Umpan Balik'!#REF!</f>
        <v>#REF!</v>
      </c>
      <c r="J34" s="71" t="e">
        <f>'REKAMAN Umpan Balik'!#REF!</f>
        <v>#REF!</v>
      </c>
      <c r="K34" s="73" t="s">
        <v>143</v>
      </c>
      <c r="L34" s="49"/>
      <c r="M34" s="49"/>
      <c r="N34" s="49"/>
      <c r="O34" s="49"/>
      <c r="P34" s="49"/>
      <c r="Q34" s="49"/>
      <c r="R34" s="49"/>
      <c r="S34" s="49"/>
      <c r="T34" s="49"/>
      <c r="U34" s="49"/>
      <c r="V34" s="49"/>
      <c r="W34" s="49"/>
      <c r="X34" s="49"/>
      <c r="Y34" s="49"/>
      <c r="Z34" s="49"/>
      <c r="AA34" s="49"/>
      <c r="AB34" s="49"/>
      <c r="AC34" s="49"/>
      <c r="AD34" s="49"/>
      <c r="AE34" s="49"/>
      <c r="AF34" s="49"/>
      <c r="AG34" s="127"/>
      <c r="AH34" s="127"/>
      <c r="AI34" s="127"/>
      <c r="AJ34" s="127"/>
      <c r="AK34" s="127"/>
      <c r="AL34" s="127"/>
      <c r="AM34" s="127"/>
      <c r="AN34" s="127"/>
      <c r="AO34" s="127"/>
      <c r="AP34" s="127"/>
      <c r="AQ34" s="127"/>
      <c r="AR34" s="127"/>
      <c r="AS34" s="127"/>
      <c r="AT34" s="127"/>
      <c r="AU34" s="127"/>
      <c r="AV34" s="127"/>
      <c r="AW34" s="127"/>
      <c r="AX34" s="127"/>
      <c r="AY34" s="127"/>
    </row>
    <row r="35" spans="1:51" ht="131.25" hidden="1" customHeight="1">
      <c r="A35" s="529"/>
      <c r="B35" s="530"/>
      <c r="C35" s="529"/>
      <c r="D35" s="530"/>
      <c r="E35" s="529"/>
      <c r="F35" s="530"/>
      <c r="G35" s="69" t="s">
        <v>59</v>
      </c>
      <c r="H35" s="70" t="s">
        <v>60</v>
      </c>
      <c r="I35" s="73" t="e">
        <f>'REKAMAN Umpan Balik'!#REF!</f>
        <v>#REF!</v>
      </c>
      <c r="J35" s="193" t="e">
        <f>'REKAMAN Umpan Balik'!#REF!</f>
        <v>#REF!</v>
      </c>
      <c r="K35" s="170" t="s">
        <v>144</v>
      </c>
      <c r="L35" s="49"/>
      <c r="M35" s="49"/>
      <c r="N35" s="49"/>
      <c r="O35" s="49"/>
      <c r="P35" s="49"/>
      <c r="Q35" s="49"/>
      <c r="R35" s="49"/>
      <c r="S35" s="49"/>
      <c r="T35" s="49"/>
      <c r="U35" s="49"/>
      <c r="V35" s="49"/>
      <c r="W35" s="49"/>
      <c r="X35" s="49"/>
      <c r="Y35" s="49"/>
      <c r="Z35" s="49"/>
      <c r="AA35" s="49"/>
      <c r="AB35" s="49"/>
      <c r="AC35" s="49"/>
      <c r="AD35" s="49"/>
      <c r="AE35" s="49"/>
      <c r="AF35" s="49"/>
      <c r="AG35" s="127"/>
      <c r="AH35" s="127"/>
      <c r="AI35" s="127"/>
      <c r="AJ35" s="127"/>
      <c r="AK35" s="127"/>
      <c r="AL35" s="127"/>
      <c r="AM35" s="127"/>
      <c r="AN35" s="127"/>
      <c r="AO35" s="127"/>
      <c r="AP35" s="127"/>
      <c r="AQ35" s="127"/>
      <c r="AR35" s="127"/>
      <c r="AS35" s="127"/>
      <c r="AT35" s="127"/>
      <c r="AU35" s="127"/>
      <c r="AV35" s="127"/>
      <c r="AW35" s="127"/>
      <c r="AX35" s="127"/>
      <c r="AY35" s="127"/>
    </row>
    <row r="36" spans="1:51" ht="49.5" hidden="1" customHeight="1">
      <c r="A36" s="524"/>
      <c r="B36" s="526"/>
      <c r="C36" s="524"/>
      <c r="D36" s="526"/>
      <c r="E36" s="531" t="s">
        <v>29</v>
      </c>
      <c r="F36" s="523"/>
      <c r="G36" s="74" t="s">
        <v>54</v>
      </c>
      <c r="H36" s="75" t="s">
        <v>62</v>
      </c>
      <c r="I36" s="76" t="e">
        <f>'REKAMAN Umpan Balik'!#REF!</f>
        <v>#REF!</v>
      </c>
      <c r="J36" s="135" t="e">
        <f>'REKAMAN Umpan Balik'!#REF!</f>
        <v>#REF!</v>
      </c>
      <c r="K36" s="170" t="s">
        <v>172</v>
      </c>
      <c r="L36" s="49"/>
      <c r="M36" s="49"/>
      <c r="N36" s="49"/>
      <c r="O36" s="49"/>
      <c r="P36" s="49"/>
      <c r="Q36" s="49"/>
      <c r="R36" s="49"/>
      <c r="S36" s="49"/>
      <c r="T36" s="49"/>
      <c r="U36" s="49"/>
      <c r="V36" s="49"/>
      <c r="W36" s="49"/>
      <c r="X36" s="49"/>
      <c r="Y36" s="49"/>
      <c r="Z36" s="49"/>
      <c r="AA36" s="49"/>
      <c r="AB36" s="49"/>
      <c r="AC36" s="49"/>
      <c r="AD36" s="49"/>
      <c r="AE36" s="49"/>
      <c r="AF36" s="49"/>
      <c r="AG36" s="127"/>
      <c r="AH36" s="127"/>
      <c r="AI36" s="127"/>
      <c r="AJ36" s="127"/>
      <c r="AK36" s="127"/>
      <c r="AL36" s="127"/>
      <c r="AM36" s="127"/>
      <c r="AN36" s="127"/>
      <c r="AO36" s="127"/>
      <c r="AP36" s="127"/>
      <c r="AQ36" s="127"/>
      <c r="AR36" s="127"/>
      <c r="AS36" s="127"/>
      <c r="AT36" s="127"/>
      <c r="AU36" s="127"/>
      <c r="AV36" s="127"/>
      <c r="AW36" s="127"/>
      <c r="AX36" s="127"/>
      <c r="AY36" s="127"/>
    </row>
    <row r="37" spans="1:51" ht="17.25" customHeight="1">
      <c r="A37" s="657" t="s">
        <v>173</v>
      </c>
      <c r="B37" s="503"/>
      <c r="C37" s="503"/>
      <c r="D37" s="503"/>
      <c r="E37" s="503"/>
      <c r="F37" s="503"/>
      <c r="G37" s="503"/>
      <c r="H37" s="503"/>
      <c r="I37" s="503"/>
      <c r="J37" s="504"/>
      <c r="K37" s="178"/>
      <c r="L37" s="49"/>
      <c r="M37" s="49"/>
      <c r="N37" s="49"/>
      <c r="O37" s="49"/>
      <c r="P37" s="49"/>
      <c r="Q37" s="49"/>
      <c r="R37" s="49"/>
      <c r="S37" s="49"/>
      <c r="T37" s="49"/>
      <c r="U37" s="49"/>
      <c r="V37" s="49"/>
      <c r="W37" s="49"/>
      <c r="X37" s="49"/>
      <c r="Y37" s="49"/>
      <c r="Z37" s="49"/>
      <c r="AA37" s="49"/>
      <c r="AB37" s="49"/>
      <c r="AC37" s="49"/>
      <c r="AD37" s="49"/>
      <c r="AE37" s="49"/>
      <c r="AF37" s="49"/>
    </row>
    <row r="38" spans="1:51" ht="27" customHeight="1">
      <c r="A38" s="651" t="s">
        <v>174</v>
      </c>
      <c r="B38" s="503"/>
      <c r="C38" s="503"/>
      <c r="D38" s="503"/>
      <c r="E38" s="503"/>
      <c r="F38" s="503"/>
      <c r="G38" s="503"/>
      <c r="H38" s="503"/>
      <c r="I38" s="503"/>
      <c r="J38" s="504"/>
      <c r="K38" s="179"/>
      <c r="L38" s="49"/>
      <c r="M38" s="49"/>
      <c r="N38" s="49"/>
      <c r="O38" s="49"/>
      <c r="P38" s="49"/>
      <c r="Q38" s="49"/>
      <c r="R38" s="49"/>
      <c r="S38" s="49"/>
      <c r="T38" s="49"/>
      <c r="U38" s="49"/>
      <c r="V38" s="49"/>
      <c r="W38" s="49"/>
      <c r="X38" s="49"/>
      <c r="Y38" s="49"/>
      <c r="Z38" s="49"/>
      <c r="AA38" s="49"/>
      <c r="AB38" s="49"/>
      <c r="AC38" s="49"/>
      <c r="AD38" s="49"/>
      <c r="AE38" s="49"/>
      <c r="AF38" s="49"/>
    </row>
    <row r="39" spans="1:51" ht="31.5" customHeight="1">
      <c r="A39" s="180" t="s">
        <v>69</v>
      </c>
      <c r="B39" s="181"/>
      <c r="C39" s="181"/>
      <c r="D39" s="181"/>
      <c r="E39" s="181"/>
      <c r="F39" s="181"/>
      <c r="G39" s="181"/>
      <c r="H39" s="181"/>
      <c r="I39" s="536" t="s">
        <v>149</v>
      </c>
      <c r="J39" s="513"/>
      <c r="K39" s="514"/>
      <c r="L39" s="49"/>
      <c r="M39" s="49"/>
      <c r="N39" s="49"/>
      <c r="O39" s="49"/>
      <c r="P39" s="49"/>
      <c r="Q39" s="49"/>
      <c r="R39" s="49"/>
      <c r="S39" s="49"/>
      <c r="T39" s="49"/>
      <c r="U39" s="49"/>
      <c r="V39" s="49"/>
      <c r="W39" s="49"/>
      <c r="X39" s="49"/>
      <c r="Y39" s="49"/>
      <c r="Z39" s="49"/>
      <c r="AA39" s="49"/>
      <c r="AB39" s="49"/>
      <c r="AC39" s="49"/>
      <c r="AD39" s="49"/>
      <c r="AE39" s="49"/>
      <c r="AF39" s="49"/>
    </row>
    <row r="40" spans="1:51" ht="15.75" customHeight="1">
      <c r="A40" s="57" t="s">
        <v>70</v>
      </c>
      <c r="B40" s="652" t="s">
        <v>71</v>
      </c>
      <c r="C40" s="513"/>
      <c r="D40" s="513"/>
      <c r="E40" s="513"/>
      <c r="F40" s="74"/>
      <c r="G40" s="74"/>
      <c r="H40" s="74"/>
      <c r="I40" s="182"/>
      <c r="J40" s="182"/>
      <c r="K40" s="183"/>
      <c r="L40" s="49"/>
      <c r="M40" s="49"/>
      <c r="N40" s="49"/>
      <c r="O40" s="49"/>
      <c r="P40" s="49"/>
      <c r="Q40" s="49"/>
      <c r="R40" s="49"/>
      <c r="S40" s="49"/>
      <c r="T40" s="49"/>
      <c r="U40" s="49"/>
      <c r="V40" s="49"/>
      <c r="W40" s="49"/>
      <c r="X40" s="49"/>
      <c r="Y40" s="49"/>
      <c r="Z40" s="49"/>
      <c r="AA40" s="49"/>
      <c r="AB40" s="49"/>
      <c r="AC40" s="49"/>
      <c r="AD40" s="49"/>
      <c r="AE40" s="49"/>
      <c r="AF40" s="49"/>
    </row>
    <row r="41" spans="1:51" ht="15.75" customHeight="1">
      <c r="A41" s="184"/>
      <c r="B41" s="185" t="s">
        <v>72</v>
      </c>
      <c r="C41" s="185" t="s">
        <v>73</v>
      </c>
      <c r="D41" s="186"/>
      <c r="E41" s="187"/>
      <c r="F41" s="184" t="s">
        <v>74</v>
      </c>
      <c r="G41" s="186"/>
      <c r="H41" s="186"/>
      <c r="I41" s="532" t="s">
        <v>150</v>
      </c>
      <c r="J41" s="501"/>
      <c r="K41" s="530"/>
      <c r="L41" s="100"/>
      <c r="M41" s="100"/>
      <c r="N41" s="100"/>
      <c r="O41" s="100"/>
      <c r="P41" s="100"/>
      <c r="Q41" s="100"/>
      <c r="R41" s="100"/>
      <c r="S41" s="100"/>
      <c r="T41" s="100"/>
      <c r="U41" s="100"/>
      <c r="V41" s="100"/>
      <c r="W41" s="100"/>
      <c r="X41" s="100"/>
      <c r="Y41" s="100"/>
      <c r="Z41" s="100"/>
      <c r="AA41" s="100"/>
      <c r="AB41" s="100"/>
      <c r="AC41" s="100"/>
      <c r="AD41" s="100"/>
      <c r="AE41" s="100"/>
      <c r="AF41" s="100"/>
    </row>
    <row r="42" spans="1:51" ht="18.75" customHeight="1">
      <c r="A42" s="184"/>
      <c r="B42" s="185" t="s">
        <v>72</v>
      </c>
      <c r="C42" s="185" t="s">
        <v>75</v>
      </c>
      <c r="D42" s="186"/>
      <c r="E42" s="187"/>
      <c r="F42" s="532" t="str">
        <f>'SKP Kuantitatif'!F36</f>
        <v xml:space="preserve"> Memberikan pengajaran  dengan mengedepankan diskusi bersama dengan para siswa </v>
      </c>
      <c r="G42" s="501"/>
      <c r="H42" s="530"/>
      <c r="I42" s="529"/>
      <c r="J42" s="501"/>
      <c r="K42" s="530"/>
      <c r="L42" s="100"/>
      <c r="M42" s="100"/>
      <c r="N42" s="100"/>
      <c r="O42" s="100"/>
      <c r="P42" s="100"/>
      <c r="Q42" s="100"/>
      <c r="R42" s="100"/>
      <c r="S42" s="100"/>
      <c r="T42" s="100"/>
      <c r="U42" s="100"/>
      <c r="V42" s="100"/>
      <c r="W42" s="100"/>
      <c r="X42" s="100"/>
      <c r="Y42" s="100"/>
      <c r="Z42" s="100"/>
      <c r="AA42" s="100"/>
      <c r="AB42" s="100"/>
      <c r="AC42" s="100"/>
      <c r="AD42" s="100"/>
      <c r="AE42" s="100"/>
      <c r="AF42" s="100"/>
    </row>
    <row r="43" spans="1:51" ht="42.75" customHeight="1">
      <c r="A43" s="184"/>
      <c r="B43" s="185" t="s">
        <v>72</v>
      </c>
      <c r="C43" s="185" t="s">
        <v>77</v>
      </c>
      <c r="D43" s="186"/>
      <c r="E43" s="187"/>
      <c r="F43" s="524"/>
      <c r="G43" s="525"/>
      <c r="H43" s="526"/>
      <c r="I43" s="529"/>
      <c r="J43" s="501"/>
      <c r="K43" s="530"/>
      <c r="L43" s="100"/>
      <c r="M43" s="100"/>
      <c r="N43" s="100"/>
      <c r="O43" s="100"/>
      <c r="P43" s="100"/>
      <c r="Q43" s="100"/>
      <c r="R43" s="100"/>
      <c r="S43" s="100"/>
      <c r="T43" s="100"/>
      <c r="U43" s="100"/>
      <c r="V43" s="100"/>
      <c r="W43" s="100"/>
      <c r="X43" s="100"/>
      <c r="Y43" s="100"/>
      <c r="Z43" s="100"/>
      <c r="AA43" s="100"/>
      <c r="AB43" s="100"/>
      <c r="AC43" s="100"/>
      <c r="AD43" s="100"/>
      <c r="AE43" s="100"/>
      <c r="AF43" s="100"/>
    </row>
    <row r="44" spans="1:51" ht="15.75" customHeight="1">
      <c r="A44" s="57">
        <v>2</v>
      </c>
      <c r="B44" s="647" t="s">
        <v>78</v>
      </c>
      <c r="C44" s="513"/>
      <c r="D44" s="513"/>
      <c r="E44" s="513"/>
      <c r="F44" s="74"/>
      <c r="G44" s="74"/>
      <c r="H44" s="74"/>
      <c r="I44" s="188"/>
      <c r="J44" s="188"/>
      <c r="K44" s="183"/>
      <c r="L44" s="100"/>
      <c r="M44" s="100"/>
      <c r="N44" s="100"/>
      <c r="O44" s="100"/>
      <c r="P44" s="100"/>
      <c r="Q44" s="100"/>
      <c r="R44" s="100"/>
      <c r="S44" s="100"/>
      <c r="T44" s="100"/>
      <c r="U44" s="100"/>
      <c r="V44" s="100"/>
      <c r="W44" s="100"/>
      <c r="X44" s="100"/>
      <c r="Y44" s="100"/>
      <c r="Z44" s="100"/>
      <c r="AA44" s="100"/>
      <c r="AB44" s="100"/>
      <c r="AC44" s="100"/>
      <c r="AD44" s="100"/>
      <c r="AE44" s="100"/>
      <c r="AF44" s="100"/>
    </row>
    <row r="45" spans="1:51" ht="15.75" customHeight="1">
      <c r="A45" s="184"/>
      <c r="B45" s="185" t="s">
        <v>72</v>
      </c>
      <c r="C45" s="552" t="s">
        <v>79</v>
      </c>
      <c r="D45" s="501"/>
      <c r="E45" s="530"/>
      <c r="F45" s="184" t="s">
        <v>74</v>
      </c>
      <c r="G45" s="186"/>
      <c r="H45" s="186"/>
      <c r="I45" s="532"/>
      <c r="J45" s="501"/>
      <c r="K45" s="530"/>
      <c r="L45" s="100"/>
      <c r="M45" s="100"/>
      <c r="N45" s="100"/>
      <c r="O45" s="100"/>
      <c r="P45" s="100"/>
      <c r="Q45" s="100"/>
      <c r="R45" s="100"/>
      <c r="S45" s="100"/>
      <c r="T45" s="100"/>
      <c r="U45" s="100"/>
      <c r="V45" s="100"/>
      <c r="W45" s="100"/>
      <c r="X45" s="100"/>
      <c r="Y45" s="100"/>
      <c r="Z45" s="100"/>
      <c r="AA45" s="100"/>
      <c r="AB45" s="100"/>
      <c r="AC45" s="100"/>
      <c r="AD45" s="100"/>
      <c r="AE45" s="100"/>
      <c r="AF45" s="100"/>
    </row>
    <row r="46" spans="1:51" ht="18.75" customHeight="1">
      <c r="A46" s="184"/>
      <c r="B46" s="186"/>
      <c r="C46" s="501"/>
      <c r="D46" s="501"/>
      <c r="E46" s="530"/>
      <c r="F46" s="184"/>
      <c r="G46" s="186"/>
      <c r="H46" s="186"/>
      <c r="I46" s="529"/>
      <c r="J46" s="501"/>
      <c r="K46" s="530"/>
      <c r="L46" s="100"/>
      <c r="M46" s="100"/>
      <c r="N46" s="100"/>
      <c r="O46" s="100"/>
      <c r="P46" s="100"/>
      <c r="Q46" s="100"/>
      <c r="R46" s="100"/>
      <c r="S46" s="100"/>
      <c r="T46" s="100"/>
      <c r="U46" s="100"/>
      <c r="V46" s="100"/>
      <c r="W46" s="100"/>
      <c r="X46" s="100"/>
      <c r="Y46" s="100"/>
      <c r="Z46" s="100"/>
      <c r="AA46" s="100"/>
      <c r="AB46" s="100"/>
      <c r="AC46" s="100"/>
      <c r="AD46" s="100"/>
      <c r="AE46" s="100"/>
      <c r="AF46" s="100"/>
    </row>
    <row r="47" spans="1:51" ht="15.75" customHeight="1">
      <c r="A47" s="184"/>
      <c r="B47" s="185" t="s">
        <v>72</v>
      </c>
      <c r="C47" s="552" t="s">
        <v>81</v>
      </c>
      <c r="D47" s="501"/>
      <c r="E47" s="530"/>
      <c r="F47" s="532" t="str">
        <f>'SKP Kuantitatif'!F40</f>
        <v>selalu menjaga integritas dalam menjalankan tugas</v>
      </c>
      <c r="G47" s="501"/>
      <c r="H47" s="501"/>
      <c r="I47" s="532" t="s">
        <v>151</v>
      </c>
      <c r="J47" s="501"/>
      <c r="K47" s="530"/>
      <c r="L47" s="100"/>
      <c r="M47" s="100"/>
      <c r="N47" s="100"/>
      <c r="O47" s="100"/>
      <c r="P47" s="100"/>
      <c r="Q47" s="100"/>
      <c r="R47" s="100"/>
      <c r="S47" s="100"/>
      <c r="T47" s="100"/>
      <c r="U47" s="100"/>
      <c r="V47" s="100"/>
      <c r="W47" s="100"/>
      <c r="X47" s="100"/>
      <c r="Y47" s="100"/>
      <c r="Z47" s="100"/>
      <c r="AA47" s="100"/>
      <c r="AB47" s="100"/>
      <c r="AC47" s="100"/>
      <c r="AD47" s="100"/>
      <c r="AE47" s="100"/>
      <c r="AF47" s="100"/>
    </row>
    <row r="48" spans="1:51" ht="19.5" customHeight="1">
      <c r="A48" s="184"/>
      <c r="B48" s="186"/>
      <c r="C48" s="501"/>
      <c r="D48" s="501"/>
      <c r="E48" s="530"/>
      <c r="F48" s="529"/>
      <c r="G48" s="501"/>
      <c r="H48" s="501"/>
      <c r="I48" s="529"/>
      <c r="J48" s="501"/>
      <c r="K48" s="530"/>
      <c r="L48" s="100"/>
      <c r="M48" s="100"/>
      <c r="N48" s="100"/>
      <c r="O48" s="100"/>
      <c r="P48" s="100"/>
      <c r="Q48" s="100"/>
      <c r="R48" s="100"/>
      <c r="S48" s="100"/>
      <c r="T48" s="100"/>
      <c r="U48" s="100"/>
      <c r="V48" s="100"/>
      <c r="W48" s="100"/>
      <c r="X48" s="100"/>
      <c r="Y48" s="100"/>
      <c r="Z48" s="100"/>
      <c r="AA48" s="100"/>
      <c r="AB48" s="100"/>
      <c r="AC48" s="100"/>
      <c r="AD48" s="100"/>
      <c r="AE48" s="100"/>
      <c r="AF48" s="100"/>
    </row>
    <row r="49" spans="1:32" ht="72" customHeight="1">
      <c r="A49" s="184"/>
      <c r="B49" s="185" t="s">
        <v>72</v>
      </c>
      <c r="C49" s="185" t="s">
        <v>82</v>
      </c>
      <c r="D49" s="186"/>
      <c r="E49" s="187"/>
      <c r="F49" s="184"/>
      <c r="G49" s="186"/>
      <c r="H49" s="186"/>
      <c r="I49" s="529"/>
      <c r="J49" s="501"/>
      <c r="K49" s="530"/>
      <c r="L49" s="100"/>
      <c r="M49" s="100"/>
      <c r="N49" s="100"/>
      <c r="O49" s="100"/>
      <c r="P49" s="100"/>
      <c r="Q49" s="100"/>
      <c r="R49" s="100"/>
      <c r="S49" s="100"/>
      <c r="T49" s="100"/>
      <c r="U49" s="100"/>
      <c r="V49" s="100"/>
      <c r="W49" s="100"/>
      <c r="X49" s="100"/>
      <c r="Y49" s="100"/>
      <c r="Z49" s="100"/>
      <c r="AA49" s="100"/>
      <c r="AB49" s="100"/>
      <c r="AC49" s="100"/>
      <c r="AD49" s="100"/>
      <c r="AE49" s="100"/>
      <c r="AF49" s="100"/>
    </row>
    <row r="50" spans="1:32" ht="15.75" customHeight="1">
      <c r="A50" s="57">
        <v>3</v>
      </c>
      <c r="B50" s="74" t="s">
        <v>83</v>
      </c>
      <c r="C50" s="74"/>
      <c r="D50" s="74"/>
      <c r="E50" s="74"/>
      <c r="F50" s="74"/>
      <c r="G50" s="74"/>
      <c r="H50" s="74"/>
      <c r="I50" s="188"/>
      <c r="J50" s="188"/>
      <c r="K50" s="183"/>
      <c r="L50" s="49"/>
      <c r="M50" s="49"/>
      <c r="N50" s="49"/>
      <c r="O50" s="49"/>
      <c r="P50" s="49"/>
      <c r="Q50" s="49"/>
      <c r="R50" s="49"/>
      <c r="S50" s="49"/>
      <c r="T50" s="49"/>
      <c r="U50" s="49"/>
      <c r="V50" s="49"/>
      <c r="W50" s="49"/>
      <c r="X50" s="49"/>
      <c r="Y50" s="49"/>
      <c r="Z50" s="49"/>
      <c r="AA50" s="49"/>
      <c r="AB50" s="49"/>
      <c r="AC50" s="49"/>
      <c r="AD50" s="49"/>
      <c r="AE50" s="49"/>
      <c r="AF50" s="49"/>
    </row>
    <row r="51" spans="1:32" ht="15.75" customHeight="1">
      <c r="A51" s="184"/>
      <c r="B51" s="185" t="s">
        <v>72</v>
      </c>
      <c r="C51" s="552" t="s">
        <v>84</v>
      </c>
      <c r="D51" s="501"/>
      <c r="E51" s="530"/>
      <c r="F51" s="184" t="s">
        <v>74</v>
      </c>
      <c r="G51" s="186"/>
      <c r="H51" s="186"/>
      <c r="I51" s="79"/>
      <c r="J51" s="62"/>
      <c r="K51" s="80"/>
      <c r="L51" s="49"/>
      <c r="M51" s="49"/>
      <c r="N51" s="49"/>
      <c r="O51" s="49"/>
      <c r="P51" s="49"/>
      <c r="Q51" s="49"/>
      <c r="R51" s="49"/>
      <c r="S51" s="49"/>
      <c r="T51" s="49"/>
      <c r="U51" s="49"/>
      <c r="V51" s="49"/>
      <c r="W51" s="49"/>
      <c r="X51" s="49"/>
      <c r="Y51" s="49"/>
      <c r="Z51" s="49"/>
      <c r="AA51" s="49"/>
      <c r="AB51" s="49"/>
      <c r="AC51" s="49"/>
      <c r="AD51" s="49"/>
      <c r="AE51" s="49"/>
      <c r="AF51" s="49"/>
    </row>
    <row r="52" spans="1:32" ht="36" customHeight="1">
      <c r="A52" s="184"/>
      <c r="B52" s="186"/>
      <c r="C52" s="501"/>
      <c r="D52" s="501"/>
      <c r="E52" s="530"/>
      <c r="F52" s="184" t="str">
        <f>'SKP Kuantitatif'!F47:I47</f>
        <v>- Menyelesaikan setiap pekerjaan sesuai dengan target yang diberikan</v>
      </c>
      <c r="G52" s="186"/>
      <c r="H52" s="186"/>
      <c r="I52" s="532" t="s">
        <v>152</v>
      </c>
      <c r="J52" s="501"/>
      <c r="K52" s="530"/>
      <c r="L52" s="49"/>
      <c r="M52" s="49"/>
      <c r="N52" s="49"/>
      <c r="O52" s="49"/>
      <c r="P52" s="49"/>
      <c r="Q52" s="49"/>
      <c r="R52" s="49"/>
      <c r="S52" s="49"/>
      <c r="T52" s="49"/>
      <c r="U52" s="49"/>
      <c r="V52" s="49"/>
      <c r="W52" s="49"/>
      <c r="X52" s="49"/>
      <c r="Y52" s="49"/>
      <c r="Z52" s="49"/>
      <c r="AA52" s="49"/>
      <c r="AB52" s="49"/>
      <c r="AC52" s="49"/>
      <c r="AD52" s="49"/>
      <c r="AE52" s="49"/>
      <c r="AF52" s="49"/>
    </row>
    <row r="53" spans="1:32" ht="30.75" customHeight="1">
      <c r="A53" s="184"/>
      <c r="B53" s="185" t="s">
        <v>72</v>
      </c>
      <c r="C53" s="185" t="s">
        <v>85</v>
      </c>
      <c r="D53" s="186"/>
      <c r="E53" s="187"/>
      <c r="F53" s="532" t="str">
        <f>'SKP Kuantitatif'!F48</f>
        <v>- Bersedia untuk mengajarkan pengetahuan atau keterampilan yang dimiliki kepada orang lain</v>
      </c>
      <c r="G53" s="501"/>
      <c r="H53" s="501"/>
      <c r="I53" s="532" t="s">
        <v>153</v>
      </c>
      <c r="J53" s="501"/>
      <c r="K53" s="530"/>
      <c r="L53" s="49"/>
      <c r="M53" s="49"/>
      <c r="N53" s="49"/>
      <c r="O53" s="49"/>
      <c r="P53" s="49"/>
      <c r="Q53" s="49"/>
      <c r="R53" s="49"/>
      <c r="S53" s="49"/>
      <c r="T53" s="49"/>
      <c r="U53" s="49"/>
      <c r="V53" s="49"/>
      <c r="W53" s="49"/>
      <c r="X53" s="49"/>
      <c r="Y53" s="49"/>
      <c r="Z53" s="49"/>
      <c r="AA53" s="49"/>
      <c r="AB53" s="49"/>
      <c r="AC53" s="49"/>
      <c r="AD53" s="49"/>
      <c r="AE53" s="49"/>
      <c r="AF53" s="49"/>
    </row>
    <row r="54" spans="1:32" ht="29.25" customHeight="1">
      <c r="A54" s="184"/>
      <c r="B54" s="185" t="s">
        <v>72</v>
      </c>
      <c r="C54" s="185" t="s">
        <v>87</v>
      </c>
      <c r="D54" s="186"/>
      <c r="E54" s="187"/>
      <c r="F54" s="646"/>
      <c r="G54" s="525"/>
      <c r="H54" s="526"/>
      <c r="I54" s="529"/>
      <c r="J54" s="501"/>
      <c r="K54" s="530"/>
      <c r="L54" s="49"/>
      <c r="M54" s="49"/>
      <c r="N54" s="49"/>
      <c r="O54" s="49"/>
      <c r="P54" s="49"/>
      <c r="Q54" s="49"/>
      <c r="R54" s="49"/>
      <c r="S54" s="49"/>
      <c r="T54" s="49"/>
      <c r="U54" s="49"/>
      <c r="V54" s="49"/>
      <c r="W54" s="49"/>
      <c r="X54" s="49"/>
      <c r="Y54" s="49"/>
      <c r="Z54" s="49"/>
      <c r="AA54" s="49"/>
      <c r="AB54" s="49"/>
      <c r="AC54" s="49"/>
      <c r="AD54" s="49"/>
      <c r="AE54" s="49"/>
      <c r="AF54" s="49"/>
    </row>
    <row r="55" spans="1:32" ht="15.75" customHeight="1">
      <c r="A55" s="57">
        <v>4</v>
      </c>
      <c r="B55" s="74" t="s">
        <v>89</v>
      </c>
      <c r="C55" s="74"/>
      <c r="D55" s="74"/>
      <c r="E55" s="74"/>
      <c r="F55" s="74"/>
      <c r="G55" s="74"/>
      <c r="H55" s="74"/>
      <c r="I55" s="188"/>
      <c r="J55" s="188"/>
      <c r="K55" s="183"/>
      <c r="L55" s="49"/>
      <c r="M55" s="49"/>
      <c r="N55" s="49"/>
      <c r="O55" s="49"/>
      <c r="P55" s="49"/>
      <c r="Q55" s="49"/>
      <c r="R55" s="49"/>
      <c r="S55" s="49"/>
      <c r="T55" s="49"/>
      <c r="U55" s="49"/>
      <c r="V55" s="49"/>
      <c r="W55" s="49"/>
      <c r="X55" s="49"/>
      <c r="Y55" s="49"/>
      <c r="Z55" s="49"/>
      <c r="AA55" s="49"/>
      <c r="AB55" s="49"/>
      <c r="AC55" s="49"/>
      <c r="AD55" s="49"/>
      <c r="AE55" s="49"/>
      <c r="AF55" s="49"/>
    </row>
    <row r="56" spans="1:32" ht="15.75" customHeight="1">
      <c r="A56" s="184"/>
      <c r="B56" s="185" t="s">
        <v>72</v>
      </c>
      <c r="C56" s="185" t="s">
        <v>90</v>
      </c>
      <c r="D56" s="186"/>
      <c r="E56" s="187"/>
      <c r="F56" s="184" t="s">
        <v>74</v>
      </c>
      <c r="G56" s="186"/>
      <c r="H56" s="186"/>
      <c r="I56" s="532" t="s">
        <v>154</v>
      </c>
      <c r="J56" s="501"/>
      <c r="K56" s="530"/>
      <c r="L56" s="49"/>
      <c r="M56" s="49"/>
      <c r="N56" s="49"/>
      <c r="O56" s="49"/>
      <c r="P56" s="49"/>
      <c r="Q56" s="49"/>
      <c r="R56" s="49"/>
      <c r="S56" s="49"/>
      <c r="T56" s="49"/>
      <c r="U56" s="49"/>
      <c r="V56" s="49"/>
      <c r="W56" s="49"/>
      <c r="X56" s="49"/>
      <c r="Y56" s="49"/>
      <c r="Z56" s="49"/>
      <c r="AA56" s="49"/>
      <c r="AB56" s="49"/>
      <c r="AC56" s="49"/>
      <c r="AD56" s="49"/>
      <c r="AE56" s="49"/>
      <c r="AF56" s="49"/>
    </row>
    <row r="57" spans="1:32" ht="39" customHeight="1">
      <c r="A57" s="184"/>
      <c r="B57" s="185" t="s">
        <v>72</v>
      </c>
      <c r="C57" s="185" t="s">
        <v>91</v>
      </c>
      <c r="D57" s="186"/>
      <c r="E57" s="187"/>
      <c r="F57" s="532" t="str">
        <f>'SKP Kuantitatif'!F51</f>
        <v>Selalu membantu para siswa jika mengalami kesulitan dalam memehami materi pelajaran</v>
      </c>
      <c r="G57" s="501"/>
      <c r="H57" s="530"/>
      <c r="I57" s="529"/>
      <c r="J57" s="501"/>
      <c r="K57" s="530"/>
      <c r="L57" s="49"/>
      <c r="M57" s="49"/>
      <c r="N57" s="49"/>
      <c r="O57" s="49"/>
      <c r="P57" s="49"/>
      <c r="Q57" s="49"/>
      <c r="R57" s="49"/>
      <c r="S57" s="49"/>
      <c r="T57" s="49"/>
      <c r="U57" s="49"/>
      <c r="V57" s="49"/>
      <c r="W57" s="49"/>
      <c r="X57" s="49"/>
      <c r="Y57" s="49"/>
      <c r="Z57" s="49"/>
      <c r="AA57" s="49"/>
      <c r="AB57" s="49"/>
      <c r="AC57" s="49"/>
      <c r="AD57" s="49"/>
      <c r="AE57" s="49"/>
      <c r="AF57" s="49"/>
    </row>
    <row r="58" spans="1:32" ht="23.25" customHeight="1">
      <c r="A58" s="184"/>
      <c r="B58" s="185" t="s">
        <v>72</v>
      </c>
      <c r="C58" s="185" t="s">
        <v>93</v>
      </c>
      <c r="D58" s="186"/>
      <c r="E58" s="187"/>
      <c r="F58" s="184"/>
      <c r="G58" s="186"/>
      <c r="H58" s="186"/>
      <c r="I58" s="529"/>
      <c r="J58" s="501"/>
      <c r="K58" s="530"/>
      <c r="L58" s="49"/>
      <c r="M58" s="49"/>
      <c r="N58" s="49"/>
      <c r="O58" s="49"/>
      <c r="P58" s="49"/>
      <c r="Q58" s="49"/>
      <c r="R58" s="49"/>
      <c r="S58" s="49"/>
      <c r="T58" s="49"/>
      <c r="U58" s="49"/>
      <c r="V58" s="49"/>
      <c r="W58" s="49"/>
      <c r="X58" s="49"/>
      <c r="Y58" s="49"/>
      <c r="Z58" s="49"/>
      <c r="AA58" s="49"/>
      <c r="AB58" s="49"/>
      <c r="AC58" s="49"/>
      <c r="AD58" s="49"/>
      <c r="AE58" s="49"/>
      <c r="AF58" s="49"/>
    </row>
    <row r="59" spans="1:32" ht="15.75" customHeight="1">
      <c r="A59" s="57">
        <v>5</v>
      </c>
      <c r="B59" s="74" t="s">
        <v>94</v>
      </c>
      <c r="C59" s="74"/>
      <c r="D59" s="74"/>
      <c r="E59" s="74"/>
      <c r="F59" s="74"/>
      <c r="G59" s="74"/>
      <c r="H59" s="74"/>
      <c r="I59" s="188"/>
      <c r="J59" s="188"/>
      <c r="K59" s="183"/>
      <c r="L59" s="49"/>
      <c r="M59" s="49"/>
      <c r="N59" s="49"/>
      <c r="O59" s="49"/>
      <c r="P59" s="49"/>
      <c r="Q59" s="49"/>
      <c r="R59" s="49"/>
      <c r="S59" s="49"/>
      <c r="T59" s="49"/>
      <c r="U59" s="49"/>
      <c r="V59" s="49"/>
      <c r="W59" s="49"/>
      <c r="X59" s="49"/>
      <c r="Y59" s="49"/>
      <c r="Z59" s="49"/>
      <c r="AA59" s="49"/>
      <c r="AB59" s="49"/>
      <c r="AC59" s="49"/>
      <c r="AD59" s="49"/>
      <c r="AE59" s="49"/>
      <c r="AF59" s="49"/>
    </row>
    <row r="60" spans="1:32" ht="15.75" customHeight="1">
      <c r="A60" s="184"/>
      <c r="B60" s="185" t="s">
        <v>72</v>
      </c>
      <c r="C60" s="552" t="s">
        <v>95</v>
      </c>
      <c r="D60" s="501"/>
      <c r="E60" s="530"/>
      <c r="F60" s="184" t="s">
        <v>74</v>
      </c>
      <c r="G60" s="186"/>
      <c r="H60" s="186"/>
      <c r="I60" s="532" t="s">
        <v>155</v>
      </c>
      <c r="J60" s="501"/>
      <c r="K60" s="530"/>
      <c r="L60" s="49"/>
      <c r="M60" s="49"/>
      <c r="N60" s="49"/>
      <c r="O60" s="49"/>
      <c r="P60" s="49"/>
      <c r="Q60" s="49"/>
      <c r="R60" s="49"/>
      <c r="S60" s="49"/>
      <c r="T60" s="49"/>
      <c r="U60" s="49"/>
      <c r="V60" s="49"/>
      <c r="W60" s="49"/>
      <c r="X60" s="49"/>
      <c r="Y60" s="49"/>
      <c r="Z60" s="49"/>
      <c r="AA60" s="49"/>
      <c r="AB60" s="49"/>
      <c r="AC60" s="49"/>
      <c r="AD60" s="49"/>
      <c r="AE60" s="49"/>
      <c r="AF60" s="49"/>
    </row>
    <row r="61" spans="1:32" ht="15.75" customHeight="1">
      <c r="A61" s="184"/>
      <c r="B61" s="186"/>
      <c r="C61" s="501"/>
      <c r="D61" s="501"/>
      <c r="E61" s="530"/>
      <c r="F61" s="184" t="str">
        <f>'SKP Kuantitatif'!F55</f>
        <v xml:space="preserve"> Selalu taat terhadap pancasila dalam menjalankan tugas</v>
      </c>
      <c r="G61" s="186"/>
      <c r="H61" s="186"/>
      <c r="I61" s="529"/>
      <c r="J61" s="501"/>
      <c r="K61" s="530"/>
      <c r="L61" s="49"/>
      <c r="M61" s="49"/>
      <c r="N61" s="49"/>
      <c r="O61" s="49"/>
      <c r="P61" s="49"/>
      <c r="Q61" s="49"/>
      <c r="R61" s="49"/>
      <c r="S61" s="49"/>
      <c r="T61" s="49"/>
      <c r="U61" s="49"/>
      <c r="V61" s="49"/>
      <c r="W61" s="49"/>
      <c r="X61" s="49"/>
      <c r="Y61" s="49"/>
      <c r="Z61" s="49"/>
      <c r="AA61" s="49"/>
      <c r="AB61" s="49"/>
      <c r="AC61" s="49"/>
      <c r="AD61" s="49"/>
      <c r="AE61" s="49"/>
      <c r="AF61" s="49"/>
    </row>
    <row r="62" spans="1:32" ht="15.75" customHeight="1">
      <c r="A62" s="184"/>
      <c r="B62" s="186"/>
      <c r="C62" s="501"/>
      <c r="D62" s="501"/>
      <c r="E62" s="530"/>
      <c r="F62" s="532"/>
      <c r="G62" s="501"/>
      <c r="H62" s="501"/>
      <c r="I62" s="529"/>
      <c r="J62" s="501"/>
      <c r="K62" s="530"/>
      <c r="L62" s="49"/>
      <c r="M62" s="49"/>
      <c r="N62" s="49"/>
      <c r="O62" s="49"/>
      <c r="P62" s="49"/>
      <c r="Q62" s="49"/>
      <c r="R62" s="49"/>
      <c r="S62" s="49"/>
      <c r="T62" s="49"/>
      <c r="U62" s="49"/>
      <c r="V62" s="49"/>
      <c r="W62" s="49"/>
      <c r="X62" s="49"/>
      <c r="Y62" s="49"/>
      <c r="Z62" s="49"/>
      <c r="AA62" s="49"/>
      <c r="AB62" s="49"/>
      <c r="AC62" s="49"/>
      <c r="AD62" s="49"/>
      <c r="AE62" s="49"/>
      <c r="AF62" s="49"/>
    </row>
    <row r="63" spans="1:32" ht="15.75" customHeight="1">
      <c r="A63" s="184"/>
      <c r="B63" s="186"/>
      <c r="C63" s="501"/>
      <c r="D63" s="501"/>
      <c r="E63" s="530"/>
      <c r="F63" s="529"/>
      <c r="G63" s="501"/>
      <c r="H63" s="501"/>
      <c r="I63" s="529"/>
      <c r="J63" s="501"/>
      <c r="K63" s="530"/>
      <c r="L63" s="49"/>
      <c r="M63" s="49"/>
      <c r="N63" s="49"/>
      <c r="O63" s="49"/>
      <c r="P63" s="49"/>
      <c r="Q63" s="49"/>
      <c r="R63" s="49"/>
      <c r="S63" s="49"/>
      <c r="T63" s="49"/>
      <c r="U63" s="49"/>
      <c r="V63" s="49"/>
      <c r="W63" s="49"/>
      <c r="X63" s="49"/>
      <c r="Y63" s="49"/>
      <c r="Z63" s="49"/>
      <c r="AA63" s="49"/>
      <c r="AB63" s="49"/>
      <c r="AC63" s="49"/>
      <c r="AD63" s="49"/>
      <c r="AE63" s="49"/>
      <c r="AF63" s="49"/>
    </row>
    <row r="64" spans="1:32" ht="15.75" customHeight="1">
      <c r="A64" s="184"/>
      <c r="B64" s="185" t="s">
        <v>72</v>
      </c>
      <c r="C64" s="552" t="s">
        <v>97</v>
      </c>
      <c r="D64" s="501"/>
      <c r="E64" s="530"/>
      <c r="F64" s="184"/>
      <c r="G64" s="186"/>
      <c r="H64" s="186"/>
      <c r="I64" s="529"/>
      <c r="J64" s="501"/>
      <c r="K64" s="530"/>
      <c r="L64" s="49"/>
      <c r="M64" s="49"/>
      <c r="N64" s="49"/>
      <c r="O64" s="49"/>
      <c r="P64" s="49"/>
      <c r="Q64" s="49"/>
      <c r="R64" s="49"/>
      <c r="S64" s="49"/>
      <c r="T64" s="49"/>
      <c r="U64" s="49"/>
      <c r="V64" s="49"/>
      <c r="W64" s="49"/>
      <c r="X64" s="49"/>
      <c r="Y64" s="49"/>
      <c r="Z64" s="49"/>
      <c r="AA64" s="49"/>
      <c r="AB64" s="49"/>
      <c r="AC64" s="49"/>
      <c r="AD64" s="49"/>
      <c r="AE64" s="49"/>
      <c r="AF64" s="49"/>
    </row>
    <row r="65" spans="1:32" ht="15.75" customHeight="1">
      <c r="A65" s="184"/>
      <c r="B65" s="186"/>
      <c r="C65" s="501"/>
      <c r="D65" s="501"/>
      <c r="E65" s="530"/>
      <c r="F65" s="184"/>
      <c r="G65" s="186"/>
      <c r="H65" s="186"/>
      <c r="I65" s="529"/>
      <c r="J65" s="501"/>
      <c r="K65" s="530"/>
      <c r="L65" s="49"/>
      <c r="M65" s="49"/>
      <c r="N65" s="49"/>
      <c r="O65" s="49"/>
      <c r="P65" s="49"/>
      <c r="Q65" s="49"/>
      <c r="R65" s="49"/>
      <c r="S65" s="49"/>
      <c r="T65" s="49"/>
      <c r="U65" s="49"/>
      <c r="V65" s="49"/>
      <c r="W65" s="49"/>
      <c r="X65" s="49"/>
      <c r="Y65" s="49"/>
      <c r="Z65" s="49"/>
      <c r="AA65" s="49"/>
      <c r="AB65" s="49"/>
      <c r="AC65" s="49"/>
      <c r="AD65" s="49"/>
      <c r="AE65" s="49"/>
      <c r="AF65" s="49"/>
    </row>
    <row r="66" spans="1:32" ht="15.75" customHeight="1">
      <c r="A66" s="184"/>
      <c r="B66" s="185" t="s">
        <v>72</v>
      </c>
      <c r="C66" s="185" t="s">
        <v>98</v>
      </c>
      <c r="D66" s="186"/>
      <c r="E66" s="187"/>
      <c r="F66" s="184"/>
      <c r="G66" s="186"/>
      <c r="H66" s="186"/>
      <c r="I66" s="529"/>
      <c r="J66" s="501"/>
      <c r="K66" s="530"/>
      <c r="L66" s="49"/>
      <c r="M66" s="49"/>
      <c r="N66" s="49"/>
      <c r="O66" s="49"/>
      <c r="P66" s="49"/>
      <c r="Q66" s="49"/>
      <c r="R66" s="49"/>
      <c r="S66" s="49"/>
      <c r="T66" s="49"/>
      <c r="U66" s="49"/>
      <c r="V66" s="49"/>
      <c r="W66" s="49"/>
      <c r="X66" s="49"/>
      <c r="Y66" s="49"/>
      <c r="Z66" s="49"/>
      <c r="AA66" s="49"/>
      <c r="AB66" s="49"/>
      <c r="AC66" s="49"/>
      <c r="AD66" s="49"/>
      <c r="AE66" s="49"/>
      <c r="AF66" s="49"/>
    </row>
    <row r="67" spans="1:32" ht="15.75" customHeight="1">
      <c r="A67" s="57">
        <v>6</v>
      </c>
      <c r="B67" s="74" t="s">
        <v>99</v>
      </c>
      <c r="C67" s="74"/>
      <c r="D67" s="74"/>
      <c r="E67" s="74"/>
      <c r="F67" s="74"/>
      <c r="G67" s="74"/>
      <c r="H67" s="74"/>
      <c r="I67" s="188"/>
      <c r="J67" s="188"/>
      <c r="K67" s="183"/>
      <c r="L67" s="49"/>
      <c r="M67" s="49"/>
      <c r="N67" s="49"/>
      <c r="O67" s="49"/>
      <c r="P67" s="49"/>
      <c r="Q67" s="49"/>
      <c r="R67" s="49"/>
      <c r="S67" s="49"/>
      <c r="T67" s="49"/>
      <c r="U67" s="49"/>
      <c r="V67" s="49"/>
      <c r="W67" s="49"/>
      <c r="X67" s="49"/>
      <c r="Y67" s="49"/>
      <c r="Z67" s="49"/>
      <c r="AA67" s="49"/>
      <c r="AB67" s="49"/>
      <c r="AC67" s="49"/>
      <c r="AD67" s="49"/>
      <c r="AE67" s="49"/>
      <c r="AF67" s="49"/>
    </row>
    <row r="68" spans="1:32" ht="15.75" customHeight="1">
      <c r="A68" s="184"/>
      <c r="B68" s="185" t="s">
        <v>72</v>
      </c>
      <c r="C68" s="185" t="s">
        <v>100</v>
      </c>
      <c r="D68" s="186"/>
      <c r="E68" s="187"/>
      <c r="F68" s="184" t="s">
        <v>74</v>
      </c>
      <c r="G68" s="186"/>
      <c r="H68" s="186"/>
      <c r="I68" s="532" t="s">
        <v>156</v>
      </c>
      <c r="J68" s="501"/>
      <c r="K68" s="530"/>
      <c r="L68" s="49"/>
      <c r="M68" s="49"/>
      <c r="N68" s="49"/>
      <c r="O68" s="49"/>
      <c r="P68" s="49"/>
      <c r="Q68" s="49"/>
      <c r="R68" s="49"/>
      <c r="S68" s="49"/>
      <c r="T68" s="49"/>
      <c r="U68" s="49"/>
      <c r="V68" s="49"/>
      <c r="W68" s="49"/>
      <c r="X68" s="49"/>
      <c r="Y68" s="49"/>
      <c r="Z68" s="49"/>
      <c r="AA68" s="49"/>
      <c r="AB68" s="49"/>
      <c r="AC68" s="49"/>
      <c r="AD68" s="49"/>
      <c r="AE68" s="49"/>
      <c r="AF68" s="49"/>
    </row>
    <row r="69" spans="1:32" ht="30.75" customHeight="1">
      <c r="A69" s="184"/>
      <c r="B69" s="185" t="s">
        <v>72</v>
      </c>
      <c r="C69" s="185" t="s">
        <v>101</v>
      </c>
      <c r="D69" s="186"/>
      <c r="E69" s="187"/>
      <c r="F69" s="532" t="str">
        <f>'SKP Kuantitatif'!F63</f>
        <v>Mengimplementasikan perkembangan teknologi dalam memberikan pelajaran kepada para siswa</v>
      </c>
      <c r="G69" s="501"/>
      <c r="H69" s="530"/>
      <c r="I69" s="529"/>
      <c r="J69" s="501"/>
      <c r="K69" s="530"/>
      <c r="L69" s="49"/>
      <c r="M69" s="49"/>
      <c r="N69" s="49"/>
      <c r="O69" s="49"/>
      <c r="P69" s="49"/>
      <c r="Q69" s="49"/>
      <c r="R69" s="49"/>
      <c r="S69" s="49"/>
      <c r="T69" s="49"/>
      <c r="U69" s="49"/>
      <c r="V69" s="49"/>
      <c r="W69" s="49"/>
      <c r="X69" s="49"/>
      <c r="Y69" s="49"/>
      <c r="Z69" s="49"/>
      <c r="AA69" s="49"/>
      <c r="AB69" s="49"/>
      <c r="AC69" s="49"/>
      <c r="AD69" s="49"/>
      <c r="AE69" s="49"/>
      <c r="AF69" s="49"/>
    </row>
    <row r="70" spans="1:32" ht="37.5" customHeight="1">
      <c r="A70" s="184"/>
      <c r="B70" s="185" t="s">
        <v>72</v>
      </c>
      <c r="C70" s="185" t="s">
        <v>103</v>
      </c>
      <c r="D70" s="186"/>
      <c r="E70" s="187"/>
      <c r="F70" s="184"/>
      <c r="G70" s="186"/>
      <c r="H70" s="186"/>
      <c r="I70" s="529"/>
      <c r="J70" s="501"/>
      <c r="K70" s="530"/>
      <c r="L70" s="49"/>
      <c r="M70" s="49"/>
      <c r="N70" s="49"/>
      <c r="O70" s="49"/>
      <c r="P70" s="49"/>
      <c r="Q70" s="49"/>
      <c r="R70" s="49"/>
      <c r="S70" s="49"/>
      <c r="T70" s="49"/>
      <c r="U70" s="49"/>
      <c r="V70" s="49"/>
      <c r="W70" s="49"/>
      <c r="X70" s="49"/>
      <c r="Y70" s="49"/>
      <c r="Z70" s="49"/>
      <c r="AA70" s="49"/>
      <c r="AB70" s="49"/>
      <c r="AC70" s="49"/>
      <c r="AD70" s="49"/>
      <c r="AE70" s="49"/>
      <c r="AF70" s="49"/>
    </row>
    <row r="71" spans="1:32" ht="15.75" customHeight="1">
      <c r="A71" s="57">
        <v>7</v>
      </c>
      <c r="B71" s="74" t="s">
        <v>104</v>
      </c>
      <c r="C71" s="74"/>
      <c r="D71" s="74"/>
      <c r="E71" s="74"/>
      <c r="F71" s="74"/>
      <c r="G71" s="74"/>
      <c r="H71" s="74"/>
      <c r="I71" s="188"/>
      <c r="J71" s="188"/>
      <c r="K71" s="183"/>
      <c r="L71" s="49"/>
      <c r="M71" s="49"/>
      <c r="N71" s="49"/>
      <c r="O71" s="49"/>
      <c r="P71" s="49"/>
      <c r="Q71" s="49"/>
      <c r="R71" s="49"/>
      <c r="S71" s="49"/>
      <c r="T71" s="49"/>
      <c r="U71" s="49"/>
      <c r="V71" s="49"/>
      <c r="W71" s="49"/>
      <c r="X71" s="49"/>
      <c r="Y71" s="49"/>
      <c r="Z71" s="49"/>
      <c r="AA71" s="49"/>
      <c r="AB71" s="49"/>
      <c r="AC71" s="49"/>
      <c r="AD71" s="49"/>
      <c r="AE71" s="49"/>
      <c r="AF71" s="49"/>
    </row>
    <row r="72" spans="1:32" ht="15.75" customHeight="1">
      <c r="A72" s="184"/>
      <c r="B72" s="185" t="s">
        <v>72</v>
      </c>
      <c r="C72" s="552" t="s">
        <v>105</v>
      </c>
      <c r="D72" s="501"/>
      <c r="E72" s="530"/>
      <c r="F72" s="184" t="s">
        <v>74</v>
      </c>
      <c r="G72" s="186"/>
      <c r="H72" s="186"/>
      <c r="I72" s="532" t="s">
        <v>175</v>
      </c>
      <c r="J72" s="501"/>
      <c r="K72" s="530"/>
      <c r="L72" s="49"/>
      <c r="M72" s="49"/>
      <c r="N72" s="49"/>
      <c r="O72" s="49"/>
      <c r="P72" s="49"/>
      <c r="Q72" s="49"/>
      <c r="R72" s="49"/>
      <c r="S72" s="49"/>
      <c r="T72" s="49"/>
      <c r="U72" s="49"/>
      <c r="V72" s="49"/>
      <c r="W72" s="49"/>
      <c r="X72" s="49"/>
      <c r="Y72" s="49"/>
      <c r="Z72" s="49"/>
      <c r="AA72" s="49"/>
      <c r="AB72" s="49"/>
      <c r="AC72" s="49"/>
      <c r="AD72" s="49"/>
      <c r="AE72" s="49"/>
      <c r="AF72" s="49"/>
    </row>
    <row r="73" spans="1:32" ht="15.75" customHeight="1">
      <c r="A73" s="184"/>
      <c r="B73" s="186"/>
      <c r="C73" s="501"/>
      <c r="D73" s="501"/>
      <c r="E73" s="530"/>
      <c r="F73" s="184"/>
      <c r="G73" s="186"/>
      <c r="H73" s="186"/>
      <c r="I73" s="529"/>
      <c r="J73" s="501"/>
      <c r="K73" s="530"/>
      <c r="L73" s="49"/>
      <c r="M73" s="49"/>
      <c r="N73" s="49"/>
      <c r="O73" s="49"/>
      <c r="P73" s="49"/>
      <c r="Q73" s="49"/>
      <c r="R73" s="49"/>
      <c r="S73" s="49"/>
      <c r="T73" s="49"/>
      <c r="U73" s="49"/>
      <c r="V73" s="49"/>
      <c r="W73" s="49"/>
      <c r="X73" s="49"/>
      <c r="Y73" s="49"/>
      <c r="Z73" s="49"/>
      <c r="AA73" s="49"/>
      <c r="AB73" s="49"/>
      <c r="AC73" s="49"/>
      <c r="AD73" s="49"/>
      <c r="AE73" s="49"/>
      <c r="AF73" s="49"/>
    </row>
    <row r="74" spans="1:32" ht="15.75" customHeight="1">
      <c r="A74" s="184"/>
      <c r="B74" s="185" t="s">
        <v>72</v>
      </c>
      <c r="C74" s="552" t="s">
        <v>106</v>
      </c>
      <c r="D74" s="501"/>
      <c r="E74" s="530"/>
      <c r="F74" s="532" t="str">
        <f>'SKP Kuantitatif'!F69</f>
        <v>Aktif berpartisipasi dan berkontribusi sesuai keahliannya</v>
      </c>
      <c r="G74" s="501"/>
      <c r="H74" s="501"/>
      <c r="I74" s="529"/>
      <c r="J74" s="501"/>
      <c r="K74" s="530"/>
      <c r="L74" s="49"/>
      <c r="M74" s="49"/>
      <c r="N74" s="49"/>
      <c r="O74" s="49"/>
      <c r="P74" s="49"/>
      <c r="Q74" s="49"/>
      <c r="R74" s="49"/>
      <c r="S74" s="49"/>
      <c r="T74" s="49"/>
      <c r="U74" s="49"/>
      <c r="V74" s="49"/>
      <c r="W74" s="49"/>
      <c r="X74" s="49"/>
      <c r="Y74" s="49"/>
      <c r="Z74" s="49"/>
      <c r="AA74" s="49"/>
      <c r="AB74" s="49"/>
      <c r="AC74" s="49"/>
      <c r="AD74" s="49"/>
      <c r="AE74" s="49"/>
      <c r="AF74" s="49"/>
    </row>
    <row r="75" spans="1:32" ht="15.75" customHeight="1">
      <c r="A75" s="184"/>
      <c r="B75" s="186"/>
      <c r="C75" s="501"/>
      <c r="D75" s="501"/>
      <c r="E75" s="530"/>
      <c r="F75" s="529"/>
      <c r="G75" s="501"/>
      <c r="H75" s="501"/>
      <c r="I75" s="529"/>
      <c r="J75" s="501"/>
      <c r="K75" s="530"/>
      <c r="L75" s="49"/>
      <c r="M75" s="49"/>
      <c r="N75" s="49"/>
      <c r="O75" s="49"/>
      <c r="P75" s="49"/>
      <c r="Q75" s="49"/>
      <c r="R75" s="49"/>
      <c r="S75" s="49"/>
      <c r="T75" s="49"/>
      <c r="U75" s="49"/>
      <c r="V75" s="49"/>
      <c r="W75" s="49"/>
      <c r="X75" s="49"/>
      <c r="Y75" s="49"/>
      <c r="Z75" s="49"/>
      <c r="AA75" s="49"/>
      <c r="AB75" s="49"/>
      <c r="AC75" s="49"/>
      <c r="AD75" s="49"/>
      <c r="AE75" s="49"/>
      <c r="AF75" s="49"/>
    </row>
    <row r="76" spans="1:32" ht="15.75" customHeight="1">
      <c r="A76" s="184"/>
      <c r="B76" s="185" t="s">
        <v>72</v>
      </c>
      <c r="C76" s="552" t="s">
        <v>108</v>
      </c>
      <c r="D76" s="501"/>
      <c r="E76" s="530"/>
      <c r="F76" s="184"/>
      <c r="G76" s="186"/>
      <c r="H76" s="186"/>
      <c r="I76" s="529"/>
      <c r="J76" s="501"/>
      <c r="K76" s="530"/>
      <c r="L76" s="49"/>
      <c r="M76" s="49"/>
      <c r="N76" s="49"/>
      <c r="O76" s="49"/>
      <c r="P76" s="49"/>
      <c r="Q76" s="49"/>
      <c r="R76" s="49"/>
      <c r="S76" s="49"/>
      <c r="T76" s="49"/>
      <c r="U76" s="49"/>
      <c r="V76" s="49"/>
      <c r="W76" s="49"/>
      <c r="X76" s="49"/>
      <c r="Y76" s="49"/>
      <c r="Z76" s="49"/>
      <c r="AA76" s="49"/>
      <c r="AB76" s="49"/>
      <c r="AC76" s="49"/>
      <c r="AD76" s="49"/>
      <c r="AE76" s="49"/>
      <c r="AF76" s="49"/>
    </row>
    <row r="77" spans="1:32" ht="15.75" customHeight="1">
      <c r="A77" s="184"/>
      <c r="B77" s="186"/>
      <c r="C77" s="501"/>
      <c r="D77" s="501"/>
      <c r="E77" s="530"/>
      <c r="F77" s="184"/>
      <c r="G77" s="186"/>
      <c r="H77" s="186"/>
      <c r="I77" s="529"/>
      <c r="J77" s="501"/>
      <c r="K77" s="530"/>
      <c r="L77" s="49"/>
      <c r="M77" s="49"/>
      <c r="N77" s="49"/>
      <c r="O77" s="49"/>
      <c r="P77" s="49"/>
      <c r="Q77" s="49"/>
      <c r="R77" s="49"/>
      <c r="S77" s="49"/>
      <c r="T77" s="49"/>
      <c r="U77" s="49"/>
      <c r="V77" s="49"/>
      <c r="W77" s="49"/>
      <c r="X77" s="49"/>
      <c r="Y77" s="49"/>
      <c r="Z77" s="49"/>
      <c r="AA77" s="49"/>
      <c r="AB77" s="49"/>
      <c r="AC77" s="49"/>
      <c r="AD77" s="49"/>
      <c r="AE77" s="49"/>
      <c r="AF77" s="49"/>
    </row>
    <row r="78" spans="1:32" ht="15.75" customHeight="1">
      <c r="A78" s="184"/>
      <c r="B78" s="186"/>
      <c r="C78" s="186"/>
      <c r="D78" s="186"/>
      <c r="E78" s="187"/>
      <c r="F78" s="184"/>
      <c r="G78" s="186"/>
      <c r="H78" s="186"/>
      <c r="I78" s="524"/>
      <c r="J78" s="525"/>
      <c r="K78" s="526"/>
      <c r="L78" s="49"/>
      <c r="M78" s="49"/>
      <c r="N78" s="49"/>
      <c r="O78" s="49"/>
      <c r="P78" s="49"/>
      <c r="Q78" s="49"/>
      <c r="R78" s="49"/>
      <c r="S78" s="49"/>
      <c r="T78" s="49"/>
      <c r="U78" s="49"/>
      <c r="V78" s="49"/>
      <c r="W78" s="49"/>
      <c r="X78" s="49"/>
      <c r="Y78" s="49"/>
      <c r="Z78" s="49"/>
      <c r="AA78" s="49"/>
      <c r="AB78" s="49"/>
      <c r="AC78" s="49"/>
      <c r="AD78" s="49"/>
      <c r="AE78" s="49"/>
      <c r="AF78" s="49"/>
    </row>
    <row r="79" spans="1:32" ht="15.75" customHeight="1">
      <c r="A79" s="644" t="s">
        <v>158</v>
      </c>
      <c r="B79" s="513"/>
      <c r="C79" s="513"/>
      <c r="D79" s="513"/>
      <c r="E79" s="513"/>
      <c r="F79" s="513"/>
      <c r="G79" s="513"/>
      <c r="H79" s="513"/>
      <c r="I79" s="513"/>
      <c r="J79" s="534"/>
      <c r="K79" s="53"/>
      <c r="L79" s="49"/>
      <c r="M79" s="49"/>
      <c r="N79" s="49"/>
      <c r="O79" s="49"/>
      <c r="P79" s="49"/>
      <c r="Q79" s="49"/>
      <c r="R79" s="49"/>
      <c r="S79" s="49"/>
      <c r="T79" s="49"/>
      <c r="U79" s="49"/>
      <c r="V79" s="49"/>
      <c r="W79" s="49"/>
      <c r="X79" s="49"/>
      <c r="Y79" s="49"/>
      <c r="Z79" s="49"/>
      <c r="AA79" s="49"/>
      <c r="AB79" s="49"/>
      <c r="AC79" s="49"/>
      <c r="AD79" s="49"/>
      <c r="AE79" s="49"/>
      <c r="AF79" s="49"/>
    </row>
    <row r="80" spans="1:32" ht="15.75" customHeight="1">
      <c r="A80" s="539" t="s">
        <v>176</v>
      </c>
      <c r="B80" s="513"/>
      <c r="C80" s="513"/>
      <c r="D80" s="513"/>
      <c r="E80" s="513"/>
      <c r="F80" s="513"/>
      <c r="G80" s="513"/>
      <c r="H80" s="513"/>
      <c r="I80" s="513"/>
      <c r="J80" s="534"/>
      <c r="K80" s="53"/>
      <c r="L80" s="49"/>
      <c r="M80" s="49"/>
      <c r="N80" s="49"/>
      <c r="O80" s="49"/>
      <c r="P80" s="49"/>
      <c r="Q80" s="49"/>
      <c r="R80" s="49"/>
      <c r="S80" s="49"/>
      <c r="T80" s="49"/>
      <c r="U80" s="49"/>
      <c r="V80" s="49"/>
      <c r="W80" s="49"/>
      <c r="X80" s="49"/>
      <c r="Y80" s="49"/>
      <c r="Z80" s="49"/>
      <c r="AA80" s="49"/>
      <c r="AB80" s="49"/>
      <c r="AC80" s="49"/>
      <c r="AD80" s="49"/>
      <c r="AE80" s="49"/>
      <c r="AF80" s="49"/>
    </row>
    <row r="81" spans="1:32" ht="15.75" customHeight="1">
      <c r="A81" s="645" t="s">
        <v>160</v>
      </c>
      <c r="B81" s="513"/>
      <c r="C81" s="513"/>
      <c r="D81" s="513"/>
      <c r="E81" s="513"/>
      <c r="F81" s="513"/>
      <c r="G81" s="513"/>
      <c r="H81" s="513"/>
      <c r="I81" s="513"/>
      <c r="J81" s="534"/>
      <c r="K81" s="53"/>
      <c r="L81" s="49"/>
      <c r="M81" s="49"/>
      <c r="N81" s="49"/>
      <c r="O81" s="49"/>
      <c r="P81" s="49"/>
      <c r="Q81" s="49"/>
      <c r="R81" s="49"/>
      <c r="S81" s="49"/>
      <c r="T81" s="49"/>
      <c r="U81" s="49"/>
      <c r="V81" s="49"/>
      <c r="W81" s="49"/>
      <c r="X81" s="49"/>
      <c r="Y81" s="49"/>
      <c r="Z81" s="49"/>
      <c r="AA81" s="49"/>
      <c r="AB81" s="49"/>
      <c r="AC81" s="49"/>
      <c r="AD81" s="49"/>
      <c r="AE81" s="49"/>
      <c r="AF81" s="49"/>
    </row>
    <row r="82" spans="1:32" ht="15.75" customHeight="1">
      <c r="A82" s="539" t="s">
        <v>177</v>
      </c>
      <c r="B82" s="513"/>
      <c r="C82" s="513"/>
      <c r="D82" s="513"/>
      <c r="E82" s="513"/>
      <c r="F82" s="513"/>
      <c r="G82" s="513"/>
      <c r="H82" s="513"/>
      <c r="I82" s="513"/>
      <c r="J82" s="534"/>
      <c r="K82" s="53"/>
      <c r="L82" s="49"/>
      <c r="M82" s="49"/>
      <c r="N82" s="49"/>
      <c r="O82" s="49"/>
      <c r="P82" s="49"/>
      <c r="Q82" s="49"/>
      <c r="R82" s="49"/>
      <c r="S82" s="49"/>
      <c r="T82" s="49"/>
      <c r="U82" s="49"/>
      <c r="V82" s="49"/>
      <c r="W82" s="49"/>
      <c r="X82" s="49"/>
      <c r="Y82" s="49"/>
      <c r="Z82" s="49"/>
      <c r="AA82" s="49"/>
      <c r="AB82" s="49"/>
      <c r="AC82" s="49"/>
      <c r="AD82" s="49"/>
      <c r="AE82" s="49"/>
      <c r="AF82" s="49"/>
    </row>
    <row r="83" spans="1:32" ht="15.75" customHeight="1">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row>
    <row r="84" spans="1:32" ht="15.75" customHeight="1">
      <c r="A84" s="49" t="s">
        <v>162</v>
      </c>
      <c r="B84" s="49"/>
      <c r="C84" s="49"/>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row>
    <row r="85" spans="1:32" ht="15.75" customHeight="1">
      <c r="A85" s="49" t="s">
        <v>163</v>
      </c>
      <c r="B85" s="49"/>
      <c r="C85" s="49"/>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c r="AE85" s="49"/>
      <c r="AF85" s="49"/>
    </row>
    <row r="86" spans="1:32" ht="15.75" customHeight="1">
      <c r="A86" s="49" t="s">
        <v>164</v>
      </c>
      <c r="B86" s="49"/>
      <c r="C86" s="49"/>
      <c r="D86" s="49"/>
      <c r="E86" s="49"/>
      <c r="F86" s="49"/>
      <c r="G86" s="49"/>
      <c r="H86" s="49"/>
      <c r="I86" s="120"/>
      <c r="J86" s="49"/>
      <c r="K86" s="49"/>
      <c r="L86" s="49"/>
      <c r="M86" s="49"/>
      <c r="N86" s="49"/>
      <c r="O86" s="49"/>
      <c r="P86" s="49"/>
      <c r="Q86" s="49"/>
      <c r="R86" s="49"/>
      <c r="S86" s="49"/>
      <c r="T86" s="49"/>
      <c r="U86" s="49"/>
      <c r="V86" s="49"/>
      <c r="W86" s="49"/>
      <c r="X86" s="49"/>
      <c r="Y86" s="49"/>
      <c r="Z86" s="49"/>
      <c r="AA86" s="49"/>
      <c r="AB86" s="49"/>
      <c r="AC86" s="49"/>
      <c r="AD86" s="49"/>
      <c r="AE86" s="49"/>
      <c r="AF86" s="49"/>
    </row>
    <row r="87" spans="1:32" ht="15.75" customHeight="1">
      <c r="A87" s="49" t="s">
        <v>165</v>
      </c>
      <c r="B87" s="49"/>
      <c r="C87" s="49"/>
      <c r="D87" s="49"/>
      <c r="E87" s="49"/>
      <c r="F87" s="49"/>
      <c r="G87" s="49"/>
      <c r="H87" s="49"/>
      <c r="I87" s="120"/>
      <c r="J87" s="49"/>
      <c r="K87" s="49"/>
      <c r="L87" s="49"/>
      <c r="M87" s="49"/>
      <c r="N87" s="49"/>
      <c r="O87" s="49"/>
      <c r="P87" s="49"/>
      <c r="Q87" s="49"/>
      <c r="R87" s="49"/>
      <c r="S87" s="49"/>
      <c r="T87" s="49"/>
      <c r="U87" s="49"/>
      <c r="V87" s="49"/>
      <c r="W87" s="49"/>
      <c r="X87" s="49"/>
      <c r="Y87" s="49"/>
      <c r="Z87" s="49"/>
      <c r="AA87" s="49"/>
      <c r="AB87" s="49"/>
      <c r="AC87" s="49"/>
      <c r="AD87" s="49"/>
      <c r="AE87" s="49"/>
      <c r="AF87" s="49"/>
    </row>
    <row r="88" spans="1:32" ht="36" customHeight="1">
      <c r="A88" s="548" t="s">
        <v>166</v>
      </c>
      <c r="B88" s="501"/>
      <c r="C88" s="501"/>
      <c r="D88" s="501"/>
      <c r="E88" s="501"/>
      <c r="F88" s="501"/>
      <c r="G88" s="501"/>
      <c r="H88" s="501"/>
      <c r="I88" s="501"/>
      <c r="J88" s="501"/>
      <c r="K88" s="49"/>
      <c r="L88" s="49"/>
      <c r="M88" s="49"/>
      <c r="N88" s="49"/>
      <c r="O88" s="49"/>
      <c r="P88" s="49"/>
      <c r="Q88" s="49"/>
      <c r="R88" s="49"/>
      <c r="S88" s="49"/>
      <c r="T88" s="49"/>
      <c r="U88" s="49"/>
      <c r="V88" s="49"/>
      <c r="W88" s="49"/>
      <c r="X88" s="49"/>
      <c r="Y88" s="49"/>
      <c r="Z88" s="49"/>
      <c r="AA88" s="49"/>
      <c r="AB88" s="49"/>
      <c r="AC88" s="49"/>
      <c r="AD88" s="49"/>
      <c r="AE88" s="49"/>
      <c r="AF88" s="49"/>
    </row>
    <row r="89" spans="1:32" ht="15.75" customHeight="1">
      <c r="A89" s="49"/>
      <c r="B89" s="49"/>
      <c r="C89" s="49"/>
      <c r="D89" s="189"/>
      <c r="E89" s="49"/>
      <c r="F89" s="49"/>
      <c r="G89" s="49"/>
      <c r="H89" s="49"/>
      <c r="I89" s="49"/>
      <c r="J89" s="49"/>
      <c r="K89" s="49"/>
      <c r="L89" s="49"/>
      <c r="M89" s="49"/>
      <c r="N89" s="49"/>
      <c r="O89" s="49"/>
      <c r="P89" s="49"/>
      <c r="Q89" s="49"/>
      <c r="R89" s="49"/>
      <c r="S89" s="49"/>
      <c r="T89" s="49"/>
      <c r="U89" s="49"/>
      <c r="V89" s="49"/>
      <c r="W89" s="49"/>
      <c r="X89" s="49"/>
      <c r="Y89" s="49"/>
      <c r="Z89" s="49"/>
      <c r="AA89" s="49"/>
      <c r="AB89" s="49"/>
      <c r="AC89" s="49"/>
      <c r="AD89" s="49"/>
      <c r="AE89" s="49"/>
      <c r="AF89" s="49"/>
    </row>
    <row r="90" spans="1:32" ht="15.75" customHeight="1">
      <c r="A90" s="49"/>
      <c r="B90" s="49"/>
      <c r="C90" s="49"/>
      <c r="D90" s="120"/>
      <c r="E90" s="120"/>
      <c r="F90" s="49"/>
      <c r="G90" s="49"/>
      <c r="H90" s="49"/>
      <c r="I90" s="49"/>
      <c r="J90" s="49"/>
      <c r="K90" s="49"/>
      <c r="L90" s="49"/>
      <c r="M90" s="49"/>
      <c r="N90" s="49"/>
      <c r="O90" s="49"/>
      <c r="P90" s="49"/>
      <c r="Q90" s="49"/>
      <c r="R90" s="49"/>
      <c r="S90" s="49"/>
      <c r="T90" s="49"/>
      <c r="U90" s="49"/>
      <c r="V90" s="49"/>
      <c r="W90" s="49"/>
      <c r="X90" s="49"/>
      <c r="Y90" s="49"/>
      <c r="Z90" s="49"/>
      <c r="AA90" s="49"/>
      <c r="AB90" s="49"/>
      <c r="AC90" s="49"/>
      <c r="AD90" s="49"/>
      <c r="AE90" s="49"/>
      <c r="AF90" s="49"/>
    </row>
    <row r="91" spans="1:32" ht="15.75" customHeight="1">
      <c r="A91" s="49"/>
      <c r="B91" s="49"/>
      <c r="C91" s="49"/>
      <c r="D91" s="49"/>
      <c r="E91" s="49"/>
      <c r="F91" s="49"/>
      <c r="G91" s="49"/>
      <c r="H91" s="120" t="str">
        <f>'REKAMAN Umpan Balik'!H85</f>
        <v>Tikke, 30 Desember 2022</v>
      </c>
      <c r="I91" s="49"/>
      <c r="J91" s="120"/>
      <c r="K91" s="49"/>
      <c r="L91" s="49"/>
      <c r="M91" s="49"/>
      <c r="N91" s="49"/>
      <c r="O91" s="49"/>
      <c r="P91" s="49"/>
      <c r="Q91" s="49"/>
      <c r="R91" s="49"/>
      <c r="S91" s="49"/>
      <c r="T91" s="49"/>
      <c r="U91" s="49"/>
      <c r="V91" s="49"/>
      <c r="W91" s="49"/>
      <c r="X91" s="49"/>
      <c r="Y91" s="49"/>
      <c r="Z91" s="49"/>
      <c r="AA91" s="49"/>
      <c r="AB91" s="49"/>
      <c r="AC91" s="49"/>
      <c r="AD91" s="49"/>
      <c r="AE91" s="49"/>
      <c r="AF91" s="49"/>
    </row>
    <row r="92" spans="1:32" ht="15.75" customHeight="1">
      <c r="A92" s="49"/>
      <c r="B92" s="49"/>
      <c r="C92" s="49"/>
      <c r="D92" s="49"/>
      <c r="E92" s="49"/>
      <c r="F92" s="49"/>
      <c r="G92" s="49"/>
      <c r="H92" s="120" t="s">
        <v>110</v>
      </c>
      <c r="I92" s="49"/>
      <c r="J92" s="120"/>
      <c r="K92" s="49"/>
      <c r="L92" s="49"/>
      <c r="M92" s="49"/>
      <c r="N92" s="49"/>
      <c r="O92" s="49"/>
      <c r="P92" s="49"/>
      <c r="Q92" s="49"/>
      <c r="R92" s="49"/>
      <c r="S92" s="49"/>
      <c r="T92" s="49"/>
      <c r="U92" s="49"/>
      <c r="V92" s="49"/>
      <c r="W92" s="49"/>
      <c r="X92" s="49"/>
      <c r="Y92" s="49"/>
      <c r="Z92" s="49"/>
      <c r="AA92" s="49"/>
      <c r="AB92" s="49"/>
      <c r="AC92" s="49"/>
      <c r="AD92" s="49"/>
      <c r="AE92" s="49"/>
      <c r="AF92" s="49"/>
    </row>
    <row r="93" spans="1:32" ht="25.5" customHeight="1">
      <c r="A93" s="122"/>
      <c r="B93" s="122"/>
      <c r="C93" s="123"/>
      <c r="D93" s="49"/>
      <c r="E93" s="49"/>
      <c r="F93" s="49"/>
      <c r="G93" s="62"/>
      <c r="H93" s="120"/>
      <c r="I93" s="62"/>
      <c r="J93" s="120"/>
      <c r="K93" s="62"/>
      <c r="L93" s="62"/>
      <c r="M93" s="62"/>
      <c r="N93" s="62"/>
      <c r="O93" s="62"/>
      <c r="P93" s="62"/>
      <c r="Q93" s="62"/>
      <c r="R93" s="62"/>
      <c r="S93" s="62"/>
      <c r="T93" s="62"/>
      <c r="U93" s="62"/>
      <c r="V93" s="62"/>
      <c r="W93" s="62"/>
      <c r="X93" s="62"/>
      <c r="Y93" s="62"/>
      <c r="Z93" s="62"/>
      <c r="AA93" s="62"/>
      <c r="AB93" s="62"/>
      <c r="AC93" s="62"/>
      <c r="AD93" s="62"/>
      <c r="AE93" s="62"/>
      <c r="AF93" s="62"/>
    </row>
    <row r="94" spans="1:32" ht="15.75" customHeight="1">
      <c r="A94" s="49"/>
      <c r="B94" s="49"/>
      <c r="C94" s="49"/>
      <c r="D94" s="121"/>
      <c r="E94" s="121"/>
      <c r="F94" s="121"/>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row>
    <row r="95" spans="1:32" ht="15.75" customHeight="1">
      <c r="A95" s="49"/>
      <c r="B95" s="49"/>
      <c r="C95" s="49"/>
      <c r="D95" s="49"/>
      <c r="E95" s="120"/>
      <c r="F95" s="120"/>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row>
    <row r="96" spans="1:32" ht="15.75" customHeight="1">
      <c r="A96" s="49"/>
      <c r="B96" s="49"/>
      <c r="C96" s="49"/>
      <c r="D96" s="49"/>
      <c r="E96" s="49"/>
      <c r="F96" s="49"/>
      <c r="G96" s="49"/>
      <c r="H96" s="121" t="str">
        <f>'SKP Kuantitatif'!F80</f>
        <v>ARMAN S.Pd</v>
      </c>
      <c r="I96" s="49"/>
      <c r="J96" s="50"/>
      <c r="K96" s="49"/>
      <c r="L96" s="49"/>
      <c r="M96" s="49"/>
      <c r="N96" s="49"/>
      <c r="O96" s="49"/>
      <c r="P96" s="49"/>
      <c r="Q96" s="49"/>
      <c r="R96" s="49"/>
      <c r="S96" s="49"/>
      <c r="T96" s="49"/>
      <c r="U96" s="49"/>
      <c r="V96" s="49"/>
      <c r="W96" s="49"/>
      <c r="X96" s="49"/>
      <c r="Y96" s="49"/>
      <c r="Z96" s="49"/>
      <c r="AA96" s="49"/>
      <c r="AB96" s="49"/>
      <c r="AC96" s="49"/>
      <c r="AD96" s="49"/>
      <c r="AE96" s="49"/>
      <c r="AF96" s="49"/>
    </row>
    <row r="97" spans="1:32" ht="15.75" customHeight="1">
      <c r="A97" s="49"/>
      <c r="B97" s="49"/>
      <c r="C97" s="49"/>
      <c r="D97" s="49"/>
      <c r="E97" s="49"/>
      <c r="F97" s="49"/>
      <c r="G97" s="49"/>
      <c r="H97" s="120" t="str">
        <f>'SKP Kuantitatif'!F81</f>
        <v>NIP. 19760702 2002 12 1 004</v>
      </c>
      <c r="I97" s="49"/>
      <c r="J97" s="49"/>
      <c r="K97" s="49"/>
      <c r="L97" s="49"/>
      <c r="M97" s="49"/>
      <c r="N97" s="49"/>
      <c r="O97" s="49"/>
      <c r="P97" s="49"/>
      <c r="Q97" s="49"/>
      <c r="R97" s="49"/>
      <c r="S97" s="49"/>
      <c r="T97" s="49"/>
      <c r="U97" s="49"/>
      <c r="V97" s="49"/>
      <c r="W97" s="49"/>
      <c r="X97" s="49"/>
      <c r="Y97" s="49"/>
      <c r="Z97" s="49"/>
      <c r="AA97" s="49"/>
      <c r="AB97" s="49"/>
      <c r="AC97" s="49"/>
      <c r="AD97" s="49"/>
      <c r="AE97" s="49"/>
      <c r="AF97" s="49"/>
    </row>
    <row r="98" spans="1:32" ht="15.75" customHeight="1">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c r="AA98" s="49"/>
      <c r="AB98" s="49"/>
      <c r="AC98" s="49"/>
      <c r="AD98" s="49"/>
      <c r="AE98" s="49"/>
      <c r="AF98" s="49"/>
    </row>
    <row r="99" spans="1:32" ht="15.75" customHeight="1">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c r="AE99" s="49"/>
      <c r="AF99" s="49"/>
    </row>
    <row r="100" spans="1:32" ht="15.75" customHeight="1">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c r="AE100" s="49"/>
      <c r="AF100" s="49"/>
    </row>
    <row r="101" spans="1:32" ht="15.75" customHeight="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c r="AC101" s="49"/>
      <c r="AD101" s="49"/>
      <c r="AE101" s="49"/>
      <c r="AF101" s="49"/>
    </row>
    <row r="102" spans="1:32" ht="15.75" customHeight="1">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c r="AA102" s="49"/>
      <c r="AB102" s="49"/>
      <c r="AC102" s="49"/>
      <c r="AD102" s="49"/>
      <c r="AE102" s="49"/>
      <c r="AF102" s="49"/>
    </row>
    <row r="103" spans="1:32" ht="15.75" customHeight="1">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49"/>
      <c r="AE103" s="49"/>
      <c r="AF103" s="49"/>
    </row>
    <row r="104" spans="1:32" ht="15.75" customHeight="1">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c r="AE104" s="49"/>
      <c r="AF104" s="49"/>
    </row>
    <row r="105" spans="1:32" ht="15.75" customHeight="1">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c r="AE105" s="49"/>
      <c r="AF105" s="49"/>
    </row>
    <row r="106" spans="1:32" ht="15.75" customHeight="1">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c r="AE106" s="49"/>
      <c r="AF106" s="49"/>
    </row>
    <row r="107" spans="1:32" ht="15.75" customHeight="1">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c r="AA107" s="49"/>
      <c r="AB107" s="49"/>
      <c r="AC107" s="49"/>
      <c r="AD107" s="49"/>
      <c r="AE107" s="49"/>
      <c r="AF107" s="49"/>
    </row>
    <row r="108" spans="1:32" ht="15.75" customHeight="1">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A108" s="49"/>
      <c r="AB108" s="49"/>
      <c r="AC108" s="49"/>
      <c r="AD108" s="49"/>
      <c r="AE108" s="49"/>
      <c r="AF108" s="49"/>
    </row>
    <row r="109" spans="1:32" ht="15.75" customHeight="1">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A109" s="49"/>
      <c r="AB109" s="49"/>
      <c r="AC109" s="49"/>
      <c r="AD109" s="49"/>
      <c r="AE109" s="49"/>
      <c r="AF109" s="49"/>
    </row>
    <row r="110" spans="1:32" ht="15.75" customHeight="1">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c r="AA110" s="49"/>
      <c r="AB110" s="49"/>
      <c r="AC110" s="49"/>
      <c r="AD110" s="49"/>
      <c r="AE110" s="49"/>
      <c r="AF110" s="49"/>
    </row>
    <row r="111" spans="1:32" ht="15.75" customHeight="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c r="AA111" s="49"/>
      <c r="AB111" s="49"/>
      <c r="AC111" s="49"/>
      <c r="AD111" s="49"/>
      <c r="AE111" s="49"/>
      <c r="AF111" s="49"/>
    </row>
    <row r="112" spans="1:32" ht="15.75" customHeight="1">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c r="AA112" s="49"/>
      <c r="AB112" s="49"/>
      <c r="AC112" s="49"/>
      <c r="AD112" s="49"/>
      <c r="AE112" s="49"/>
      <c r="AF112" s="49"/>
    </row>
    <row r="113" spans="1:32" ht="15.75" customHeight="1">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c r="AA113" s="49"/>
      <c r="AB113" s="49"/>
      <c r="AC113" s="49"/>
      <c r="AD113" s="49"/>
      <c r="AE113" s="49"/>
      <c r="AF113" s="49"/>
    </row>
    <row r="114" spans="1:32" ht="15.75" customHeight="1">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c r="AE114" s="49"/>
      <c r="AF114" s="49"/>
    </row>
    <row r="115" spans="1:32" ht="15.75" customHeight="1">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c r="AD115" s="49"/>
      <c r="AE115" s="49"/>
      <c r="AF115" s="49"/>
    </row>
    <row r="116" spans="1:32" ht="15.75" customHeight="1">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c r="AD116" s="49"/>
      <c r="AE116" s="49"/>
      <c r="AF116" s="49"/>
    </row>
    <row r="117" spans="1:32" ht="15.75" customHeight="1">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c r="AC117" s="49"/>
      <c r="AD117" s="49"/>
      <c r="AE117" s="49"/>
      <c r="AF117" s="49"/>
    </row>
    <row r="118" spans="1:32" ht="15.75" customHeight="1">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c r="AD118" s="49"/>
      <c r="AE118" s="49"/>
      <c r="AF118" s="49"/>
    </row>
    <row r="119" spans="1:32" ht="15.75" customHeight="1">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c r="AC119" s="49"/>
      <c r="AD119" s="49"/>
      <c r="AE119" s="49"/>
      <c r="AF119" s="49"/>
    </row>
    <row r="120" spans="1:32" ht="15.75" customHeight="1">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c r="AD120" s="49"/>
      <c r="AE120" s="49"/>
      <c r="AF120" s="49"/>
    </row>
    <row r="121" spans="1:32" ht="15.75" customHeight="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row>
    <row r="122" spans="1:32" ht="15.75" customHeight="1">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row>
    <row r="123" spans="1:32" ht="15.75" customHeight="1">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row>
    <row r="124" spans="1:32" ht="15.75" customHeight="1">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c r="AE124" s="49"/>
      <c r="AF124" s="49"/>
    </row>
    <row r="125" spans="1:32" ht="15.75" customHeight="1">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c r="AE125" s="49"/>
      <c r="AF125" s="49"/>
    </row>
    <row r="126" spans="1:32" ht="15.75" customHeight="1">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row>
    <row r="127" spans="1:32" ht="15.75" customHeight="1">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c r="AC127" s="49"/>
      <c r="AD127" s="49"/>
      <c r="AE127" s="49"/>
      <c r="AF127" s="49"/>
    </row>
    <row r="128" spans="1:32" ht="15.75" customHeight="1">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c r="AB128" s="49"/>
      <c r="AC128" s="49"/>
      <c r="AD128" s="49"/>
      <c r="AE128" s="49"/>
      <c r="AF128" s="49"/>
    </row>
    <row r="129" spans="1:32" ht="15.75" customHeight="1">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c r="AC129" s="49"/>
      <c r="AD129" s="49"/>
      <c r="AE129" s="49"/>
      <c r="AF129" s="49"/>
    </row>
    <row r="130" spans="1:32" ht="15.75" customHeight="1">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c r="AE130" s="49"/>
      <c r="AF130" s="49"/>
    </row>
    <row r="131" spans="1:32" ht="15.75" customHeight="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c r="AD131" s="49"/>
      <c r="AE131" s="49"/>
      <c r="AF131" s="49"/>
    </row>
    <row r="132" spans="1:32" ht="15.75" customHeight="1">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c r="AE132" s="49"/>
      <c r="AF132" s="49"/>
    </row>
    <row r="133" spans="1:32" ht="15.75" customHeight="1">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c r="AE133" s="49"/>
      <c r="AF133" s="49"/>
    </row>
    <row r="134" spans="1:32" ht="15.75" customHeight="1">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row>
    <row r="135" spans="1:32" ht="15.75" customHeight="1">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row>
    <row r="136" spans="1:32" ht="15.75" customHeight="1">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row>
    <row r="137" spans="1:32" ht="15.75" customHeight="1">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row>
    <row r="138" spans="1:32" ht="15.75" customHeight="1">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row>
    <row r="139" spans="1:32" ht="15.75" customHeight="1">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row>
    <row r="140" spans="1:32" ht="15.75" customHeight="1">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c r="AE140" s="49"/>
      <c r="AF140" s="49"/>
    </row>
    <row r="141" spans="1:32" ht="15.75" customHeight="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c r="AD141" s="49"/>
      <c r="AE141" s="49"/>
      <c r="AF141" s="49"/>
    </row>
    <row r="142" spans="1:32" ht="15.75" customHeight="1">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c r="AE142" s="49"/>
      <c r="AF142" s="49"/>
    </row>
    <row r="143" spans="1:32" ht="15.75" customHeight="1">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row>
    <row r="144" spans="1:32" ht="15.75" customHeight="1">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row>
    <row r="145" spans="1:32" ht="15.75" customHeight="1">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row>
    <row r="146" spans="1:32" ht="15.75" customHeight="1">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c r="AE146" s="49"/>
      <c r="AF146" s="49"/>
    </row>
    <row r="147" spans="1:32" ht="15.75" customHeight="1">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row>
    <row r="148" spans="1:32" ht="15.75" customHeight="1">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row>
    <row r="149" spans="1:32" ht="15.75" customHeight="1">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row>
    <row r="150" spans="1:32" ht="15.75" customHeight="1">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row>
    <row r="151" spans="1:32" ht="15.75" customHeight="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row>
    <row r="152" spans="1:32" ht="15.75" customHeight="1">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row>
    <row r="153" spans="1:32" ht="15.75" customHeight="1">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row>
    <row r="154" spans="1:32" ht="15.75" customHeight="1">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c r="AE154" s="49"/>
      <c r="AF154" s="49"/>
    </row>
    <row r="155" spans="1:32" ht="15.75" customHeight="1">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c r="AF155" s="49"/>
    </row>
    <row r="156" spans="1:32" ht="15.75" customHeight="1">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c r="AE156" s="49"/>
      <c r="AF156" s="49"/>
    </row>
    <row r="157" spans="1:32" ht="15.75" customHeight="1">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49"/>
      <c r="AF157" s="49"/>
    </row>
    <row r="158" spans="1:32" ht="15.75" customHeight="1">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c r="AE158" s="49"/>
      <c r="AF158" s="49"/>
    </row>
    <row r="159" spans="1:32" ht="15.75" customHeight="1">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c r="AE159" s="49"/>
      <c r="AF159" s="49"/>
    </row>
    <row r="160" spans="1:32" ht="15.75" customHeight="1">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c r="AC160" s="49"/>
      <c r="AD160" s="49"/>
      <c r="AE160" s="49"/>
      <c r="AF160" s="49"/>
    </row>
    <row r="161" spans="1:32" ht="15.75" customHeight="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c r="AC161" s="49"/>
      <c r="AD161" s="49"/>
      <c r="AE161" s="49"/>
      <c r="AF161" s="49"/>
    </row>
    <row r="162" spans="1:32" ht="15.75" customHeight="1">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c r="AE162" s="49"/>
      <c r="AF162" s="49"/>
    </row>
    <row r="163" spans="1:32" ht="15.75" customHeight="1">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c r="AD163" s="49"/>
      <c r="AE163" s="49"/>
      <c r="AF163" s="49"/>
    </row>
    <row r="164" spans="1:32" ht="15.75" customHeight="1">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c r="AE164" s="49"/>
      <c r="AF164" s="49"/>
    </row>
    <row r="165" spans="1:32" ht="15.75" customHeight="1">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c r="AE165" s="49"/>
      <c r="AF165" s="49"/>
    </row>
    <row r="166" spans="1:32" ht="15.75" customHeight="1">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c r="AE166" s="49"/>
      <c r="AF166" s="49"/>
    </row>
    <row r="167" spans="1:32" ht="15.75" customHeight="1">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c r="AD167" s="49"/>
      <c r="AE167" s="49"/>
      <c r="AF167" s="49"/>
    </row>
    <row r="168" spans="1:32" ht="15.75" customHeight="1">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c r="AD168" s="49"/>
      <c r="AE168" s="49"/>
      <c r="AF168" s="49"/>
    </row>
    <row r="169" spans="1:32" ht="15.75" customHeight="1">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c r="AE169" s="49"/>
      <c r="AF169" s="49"/>
    </row>
    <row r="170" spans="1:32" ht="15.75" customHeight="1">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c r="AD170" s="49"/>
      <c r="AE170" s="49"/>
      <c r="AF170" s="49"/>
    </row>
    <row r="171" spans="1:32" ht="15.75" customHeight="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c r="AD171" s="49"/>
      <c r="AE171" s="49"/>
      <c r="AF171" s="49"/>
    </row>
    <row r="172" spans="1:32" ht="15.75" customHeight="1">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c r="AD172" s="49"/>
      <c r="AE172" s="49"/>
      <c r="AF172" s="49"/>
    </row>
    <row r="173" spans="1:32" ht="15.75" customHeight="1">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c r="AE173" s="49"/>
      <c r="AF173" s="49"/>
    </row>
    <row r="174" spans="1:32" ht="15.75" customHeight="1">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c r="AE174" s="49"/>
      <c r="AF174" s="49"/>
    </row>
    <row r="175" spans="1:32" ht="15.75" customHeight="1">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c r="AE175" s="49"/>
      <c r="AF175" s="49"/>
    </row>
    <row r="176" spans="1:32" ht="15.75" customHeight="1">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c r="AE176" s="49"/>
      <c r="AF176" s="49"/>
    </row>
    <row r="177" spans="1:32" ht="15.75" customHeight="1">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c r="AE177" s="49"/>
      <c r="AF177" s="49"/>
    </row>
    <row r="178" spans="1:32" ht="15.75" customHeight="1">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c r="AE178" s="49"/>
      <c r="AF178" s="49"/>
    </row>
    <row r="179" spans="1:32" ht="15.75" customHeight="1">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c r="AD179" s="49"/>
      <c r="AE179" s="49"/>
      <c r="AF179" s="49"/>
    </row>
    <row r="180" spans="1:32" ht="15.75" customHeight="1">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c r="AE180" s="49"/>
      <c r="AF180" s="49"/>
    </row>
    <row r="181" spans="1:32" ht="15.75" customHeight="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c r="AC181" s="49"/>
      <c r="AD181" s="49"/>
      <c r="AE181" s="49"/>
      <c r="AF181" s="49"/>
    </row>
    <row r="182" spans="1:32" ht="15.75" customHeight="1">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c r="AC182" s="49"/>
      <c r="AD182" s="49"/>
      <c r="AE182" s="49"/>
      <c r="AF182" s="49"/>
    </row>
    <row r="183" spans="1:32" ht="15.75" customHeight="1">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c r="AC183" s="49"/>
      <c r="AD183" s="49"/>
      <c r="AE183" s="49"/>
      <c r="AF183" s="49"/>
    </row>
    <row r="184" spans="1:32" ht="15.75" customHeight="1">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c r="AC184" s="49"/>
      <c r="AD184" s="49"/>
      <c r="AE184" s="49"/>
      <c r="AF184" s="49"/>
    </row>
    <row r="185" spans="1:32" ht="15.75" customHeight="1">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c r="AC185" s="49"/>
      <c r="AD185" s="49"/>
      <c r="AE185" s="49"/>
      <c r="AF185" s="49"/>
    </row>
    <row r="186" spans="1:32" ht="15.75" customHeight="1">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c r="AC186" s="49"/>
      <c r="AD186" s="49"/>
      <c r="AE186" s="49"/>
      <c r="AF186" s="49"/>
    </row>
    <row r="187" spans="1:32" ht="15.75" customHeight="1">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c r="AC187" s="49"/>
      <c r="AD187" s="49"/>
      <c r="AE187" s="49"/>
      <c r="AF187" s="49"/>
    </row>
    <row r="188" spans="1:32" ht="15.75" customHeight="1">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c r="AC188" s="49"/>
      <c r="AD188" s="49"/>
      <c r="AE188" s="49"/>
      <c r="AF188" s="49"/>
    </row>
    <row r="189" spans="1:32" ht="15.75" customHeight="1">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c r="AD189" s="49"/>
      <c r="AE189" s="49"/>
      <c r="AF189" s="49"/>
    </row>
    <row r="190" spans="1:32" ht="15.75" customHeight="1">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c r="AC190" s="49"/>
      <c r="AD190" s="49"/>
      <c r="AE190" s="49"/>
      <c r="AF190" s="49"/>
    </row>
    <row r="191" spans="1:32" ht="15.75" customHeight="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c r="AC191" s="49"/>
      <c r="AD191" s="49"/>
      <c r="AE191" s="49"/>
      <c r="AF191" s="49"/>
    </row>
    <row r="192" spans="1:32" ht="15.75" customHeight="1">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c r="AD192" s="49"/>
      <c r="AE192" s="49"/>
      <c r="AF192" s="49"/>
    </row>
    <row r="193" spans="1:32" ht="15.75" customHeight="1">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c r="AC193" s="49"/>
      <c r="AD193" s="49"/>
      <c r="AE193" s="49"/>
      <c r="AF193" s="49"/>
    </row>
    <row r="194" spans="1:32" ht="15.75" customHeight="1">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c r="AC194" s="49"/>
      <c r="AD194" s="49"/>
      <c r="AE194" s="49"/>
      <c r="AF194" s="49"/>
    </row>
    <row r="195" spans="1:32" ht="15.75" customHeight="1">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c r="AD195" s="49"/>
      <c r="AE195" s="49"/>
      <c r="AF195" s="49"/>
    </row>
    <row r="196" spans="1:32" ht="15.75" customHeight="1">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c r="AD196" s="49"/>
      <c r="AE196" s="49"/>
      <c r="AF196" s="49"/>
    </row>
    <row r="197" spans="1:32" ht="15.75" customHeight="1">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c r="AC197" s="49"/>
      <c r="AD197" s="49"/>
      <c r="AE197" s="49"/>
      <c r="AF197" s="49"/>
    </row>
    <row r="198" spans="1:32" ht="15.75" customHeight="1">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c r="AD198" s="49"/>
      <c r="AE198" s="49"/>
      <c r="AF198" s="49"/>
    </row>
    <row r="199" spans="1:32" ht="15.75" customHeight="1">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c r="AD199" s="49"/>
      <c r="AE199" s="49"/>
      <c r="AF199" s="49"/>
    </row>
    <row r="200" spans="1:32" ht="15.75" customHeight="1">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c r="AC200" s="49"/>
      <c r="AD200" s="49"/>
      <c r="AE200" s="49"/>
      <c r="AF200" s="49"/>
    </row>
    <row r="201" spans="1:32" ht="15.75" customHeight="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c r="AC201" s="49"/>
      <c r="AD201" s="49"/>
      <c r="AE201" s="49"/>
      <c r="AF201" s="49"/>
    </row>
    <row r="202" spans="1:32" ht="15.75" customHeight="1">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c r="AC202" s="49"/>
      <c r="AD202" s="49"/>
      <c r="AE202" s="49"/>
      <c r="AF202" s="49"/>
    </row>
    <row r="203" spans="1:32" ht="15.75" customHeight="1">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c r="AC203" s="49"/>
      <c r="AD203" s="49"/>
      <c r="AE203" s="49"/>
      <c r="AF203" s="49"/>
    </row>
    <row r="204" spans="1:32" ht="15.75" customHeight="1">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c r="AC204" s="49"/>
      <c r="AD204" s="49"/>
      <c r="AE204" s="49"/>
      <c r="AF204" s="49"/>
    </row>
    <row r="205" spans="1:32" ht="15.75" customHeight="1">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c r="AC205" s="49"/>
      <c r="AD205" s="49"/>
      <c r="AE205" s="49"/>
      <c r="AF205" s="49"/>
    </row>
    <row r="206" spans="1:32" ht="15.75" customHeight="1">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c r="AC206" s="49"/>
      <c r="AD206" s="49"/>
      <c r="AE206" s="49"/>
      <c r="AF206" s="49"/>
    </row>
    <row r="207" spans="1:32" ht="15.75" customHeight="1">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c r="AC207" s="49"/>
      <c r="AD207" s="49"/>
      <c r="AE207" s="49"/>
      <c r="AF207" s="49"/>
    </row>
    <row r="208" spans="1:32" ht="15.75" customHeight="1">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c r="AC208" s="49"/>
      <c r="AD208" s="49"/>
      <c r="AE208" s="49"/>
      <c r="AF208" s="49"/>
    </row>
    <row r="209" spans="1:32" ht="15.75" customHeight="1">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c r="AC209" s="49"/>
      <c r="AD209" s="49"/>
      <c r="AE209" s="49"/>
      <c r="AF209" s="49"/>
    </row>
    <row r="210" spans="1:32" ht="15.75" customHeight="1">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c r="AA210" s="49"/>
      <c r="AB210" s="49"/>
      <c r="AC210" s="49"/>
      <c r="AD210" s="49"/>
      <c r="AE210" s="49"/>
      <c r="AF210" s="49"/>
    </row>
    <row r="211" spans="1:32" ht="15.75" customHeight="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c r="AA211" s="49"/>
      <c r="AB211" s="49"/>
      <c r="AC211" s="49"/>
      <c r="AD211" s="49"/>
      <c r="AE211" s="49"/>
      <c r="AF211" s="49"/>
    </row>
    <row r="212" spans="1:32" ht="15.75" customHeight="1">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c r="AA212" s="49"/>
      <c r="AB212" s="49"/>
      <c r="AC212" s="49"/>
      <c r="AD212" s="49"/>
      <c r="AE212" s="49"/>
      <c r="AF212" s="49"/>
    </row>
    <row r="213" spans="1:32" ht="15.75" customHeight="1">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c r="AA213" s="49"/>
      <c r="AB213" s="49"/>
      <c r="AC213" s="49"/>
      <c r="AD213" s="49"/>
      <c r="AE213" s="49"/>
      <c r="AF213" s="49"/>
    </row>
    <row r="214" spans="1:32" ht="15.75" customHeight="1">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c r="AA214" s="49"/>
      <c r="AB214" s="49"/>
      <c r="AC214" s="49"/>
      <c r="AD214" s="49"/>
      <c r="AE214" s="49"/>
      <c r="AF214" s="49"/>
    </row>
    <row r="215" spans="1:32" ht="15.75" customHeight="1">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c r="AA215" s="49"/>
      <c r="AB215" s="49"/>
      <c r="AC215" s="49"/>
      <c r="AD215" s="49"/>
      <c r="AE215" s="49"/>
      <c r="AF215" s="49"/>
    </row>
    <row r="216" spans="1:32" ht="15.75" customHeight="1">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c r="AA216" s="49"/>
      <c r="AB216" s="49"/>
      <c r="AC216" s="49"/>
      <c r="AD216" s="49"/>
      <c r="AE216" s="49"/>
      <c r="AF216" s="49"/>
    </row>
    <row r="217" spans="1:32" ht="15.75" customHeight="1">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c r="AA217" s="49"/>
      <c r="AB217" s="49"/>
      <c r="AC217" s="49"/>
      <c r="AD217" s="49"/>
      <c r="AE217" s="49"/>
      <c r="AF217" s="49"/>
    </row>
    <row r="218" spans="1:32" ht="15.75" customHeight="1">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c r="AA218" s="49"/>
      <c r="AB218" s="49"/>
      <c r="AC218" s="49"/>
      <c r="AD218" s="49"/>
      <c r="AE218" s="49"/>
      <c r="AF218" s="49"/>
    </row>
    <row r="219" spans="1:32" ht="15.75" customHeight="1">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c r="AA219" s="49"/>
      <c r="AB219" s="49"/>
      <c r="AC219" s="49"/>
      <c r="AD219" s="49"/>
      <c r="AE219" s="49"/>
      <c r="AF219" s="49"/>
    </row>
    <row r="220" spans="1:32" ht="15.75" customHeight="1">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c r="AA220" s="49"/>
      <c r="AB220" s="49"/>
      <c r="AC220" s="49"/>
      <c r="AD220" s="49"/>
      <c r="AE220" s="49"/>
      <c r="AF220" s="49"/>
    </row>
    <row r="221" spans="1:32" ht="15.75" customHeight="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c r="AA221" s="49"/>
      <c r="AB221" s="49"/>
      <c r="AC221" s="49"/>
      <c r="AD221" s="49"/>
      <c r="AE221" s="49"/>
      <c r="AF221" s="49"/>
    </row>
    <row r="222" spans="1:32" ht="15.75" customHeight="1">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c r="AA222" s="49"/>
      <c r="AB222" s="49"/>
      <c r="AC222" s="49"/>
      <c r="AD222" s="49"/>
      <c r="AE222" s="49"/>
      <c r="AF222" s="49"/>
    </row>
    <row r="223" spans="1:32" ht="15.75" customHeight="1">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c r="AA223" s="49"/>
      <c r="AB223" s="49"/>
      <c r="AC223" s="49"/>
      <c r="AD223" s="49"/>
      <c r="AE223" s="49"/>
      <c r="AF223" s="49"/>
    </row>
    <row r="224" spans="1:32" ht="15.75" customHeight="1">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c r="AA224" s="49"/>
      <c r="AB224" s="49"/>
      <c r="AC224" s="49"/>
      <c r="AD224" s="49"/>
      <c r="AE224" s="49"/>
      <c r="AF224" s="49"/>
    </row>
    <row r="225" spans="1:32" ht="15.75" customHeight="1">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c r="AA225" s="49"/>
      <c r="AB225" s="49"/>
      <c r="AC225" s="49"/>
      <c r="AD225" s="49"/>
      <c r="AE225" s="49"/>
      <c r="AF225" s="49"/>
    </row>
    <row r="226" spans="1:32" ht="15.75" customHeight="1">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c r="AA226" s="49"/>
      <c r="AB226" s="49"/>
      <c r="AC226" s="49"/>
      <c r="AD226" s="49"/>
      <c r="AE226" s="49"/>
      <c r="AF226" s="49"/>
    </row>
    <row r="227" spans="1:32" ht="15.75" customHeight="1">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c r="AA227" s="49"/>
      <c r="AB227" s="49"/>
      <c r="AC227" s="49"/>
      <c r="AD227" s="49"/>
      <c r="AE227" s="49"/>
      <c r="AF227" s="49"/>
    </row>
    <row r="228" spans="1:32" ht="15.75" customHeight="1">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c r="AA228" s="49"/>
      <c r="AB228" s="49"/>
      <c r="AC228" s="49"/>
      <c r="AD228" s="49"/>
      <c r="AE228" s="49"/>
      <c r="AF228" s="49"/>
    </row>
    <row r="229" spans="1:32" ht="15.75" customHeight="1">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c r="AA229" s="49"/>
      <c r="AB229" s="49"/>
      <c r="AC229" s="49"/>
      <c r="AD229" s="49"/>
      <c r="AE229" s="49"/>
      <c r="AF229" s="49"/>
    </row>
    <row r="230" spans="1:32" ht="15.75" customHeight="1">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c r="AA230" s="49"/>
      <c r="AB230" s="49"/>
      <c r="AC230" s="49"/>
      <c r="AD230" s="49"/>
      <c r="AE230" s="49"/>
      <c r="AF230" s="49"/>
    </row>
    <row r="231" spans="1:32" ht="15.75" customHeight="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c r="AA231" s="49"/>
      <c r="AB231" s="49"/>
      <c r="AC231" s="49"/>
      <c r="AD231" s="49"/>
      <c r="AE231" s="49"/>
      <c r="AF231" s="49"/>
    </row>
    <row r="232" spans="1:32" ht="15.75" customHeight="1">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c r="AA232" s="49"/>
      <c r="AB232" s="49"/>
      <c r="AC232" s="49"/>
      <c r="AD232" s="49"/>
      <c r="AE232" s="49"/>
      <c r="AF232" s="49"/>
    </row>
    <row r="233" spans="1:32" ht="15.75" customHeight="1">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c r="AA233" s="49"/>
      <c r="AB233" s="49"/>
      <c r="AC233" s="49"/>
      <c r="AD233" s="49"/>
      <c r="AE233" s="49"/>
      <c r="AF233" s="49"/>
    </row>
    <row r="234" spans="1:32" ht="15.75" customHeight="1">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c r="AA234" s="49"/>
      <c r="AB234" s="49"/>
      <c r="AC234" s="49"/>
      <c r="AD234" s="49"/>
      <c r="AE234" s="49"/>
      <c r="AF234" s="49"/>
    </row>
    <row r="235" spans="1:32" ht="15.75" customHeight="1">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c r="AA235" s="49"/>
      <c r="AB235" s="49"/>
      <c r="AC235" s="49"/>
      <c r="AD235" s="49"/>
      <c r="AE235" s="49"/>
      <c r="AF235" s="49"/>
    </row>
    <row r="236" spans="1:32" ht="15.75" customHeight="1">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c r="AA236" s="49"/>
      <c r="AB236" s="49"/>
      <c r="AC236" s="49"/>
      <c r="AD236" s="49"/>
      <c r="AE236" s="49"/>
      <c r="AF236" s="49"/>
    </row>
    <row r="237" spans="1:32" ht="15.75" customHeight="1">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c r="AA237" s="49"/>
      <c r="AB237" s="49"/>
      <c r="AC237" s="49"/>
      <c r="AD237" s="49"/>
      <c r="AE237" s="49"/>
      <c r="AF237" s="49"/>
    </row>
    <row r="238" spans="1:32" ht="15.75" customHeight="1">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c r="AA238" s="49"/>
      <c r="AB238" s="49"/>
      <c r="AC238" s="49"/>
      <c r="AD238" s="49"/>
      <c r="AE238" s="49"/>
      <c r="AF238" s="49"/>
    </row>
    <row r="239" spans="1:32" ht="15.75" customHeight="1">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c r="AA239" s="49"/>
      <c r="AB239" s="49"/>
      <c r="AC239" s="49"/>
      <c r="AD239" s="49"/>
      <c r="AE239" s="49"/>
      <c r="AF239" s="49"/>
    </row>
    <row r="240" spans="1:32" ht="15.75" customHeight="1">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c r="AA240" s="49"/>
      <c r="AB240" s="49"/>
      <c r="AC240" s="49"/>
      <c r="AD240" s="49"/>
      <c r="AE240" s="49"/>
      <c r="AF240" s="49"/>
    </row>
    <row r="241" spans="1:32" ht="15.75" customHeight="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c r="AA241" s="49"/>
      <c r="AB241" s="49"/>
      <c r="AC241" s="49"/>
      <c r="AD241" s="49"/>
      <c r="AE241" s="49"/>
      <c r="AF241" s="49"/>
    </row>
    <row r="242" spans="1:32" ht="15.75" customHeight="1">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c r="AB242" s="49"/>
      <c r="AC242" s="49"/>
      <c r="AD242" s="49"/>
      <c r="AE242" s="49"/>
      <c r="AF242" s="49"/>
    </row>
    <row r="243" spans="1:32" ht="15.75" customHeight="1">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c r="AB243" s="49"/>
      <c r="AC243" s="49"/>
      <c r="AD243" s="49"/>
      <c r="AE243" s="49"/>
      <c r="AF243" s="49"/>
    </row>
    <row r="244" spans="1:32" ht="15.75" customHeight="1">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c r="AA244" s="49"/>
      <c r="AB244" s="49"/>
      <c r="AC244" s="49"/>
      <c r="AD244" s="49"/>
      <c r="AE244" s="49"/>
      <c r="AF244" s="49"/>
    </row>
    <row r="245" spans="1:32" ht="15.75" customHeight="1">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c r="AB245" s="49"/>
      <c r="AC245" s="49"/>
      <c r="AD245" s="49"/>
      <c r="AE245" s="49"/>
      <c r="AF245" s="49"/>
    </row>
    <row r="246" spans="1:32" ht="15.75" customHeight="1">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c r="AB246" s="49"/>
      <c r="AC246" s="49"/>
      <c r="AD246" s="49"/>
      <c r="AE246" s="49"/>
      <c r="AF246" s="49"/>
    </row>
    <row r="247" spans="1:32" ht="15.75" customHeight="1">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c r="AB247" s="49"/>
      <c r="AC247" s="49"/>
      <c r="AD247" s="49"/>
      <c r="AE247" s="49"/>
      <c r="AF247" s="49"/>
    </row>
    <row r="248" spans="1:32" ht="15.75" customHeight="1">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c r="AB248" s="49"/>
      <c r="AC248" s="49"/>
      <c r="AD248" s="49"/>
      <c r="AE248" s="49"/>
      <c r="AF248" s="49"/>
    </row>
    <row r="249" spans="1:32" ht="15.75" customHeight="1">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c r="AB249" s="49"/>
      <c r="AC249" s="49"/>
      <c r="AD249" s="49"/>
      <c r="AE249" s="49"/>
      <c r="AF249" s="49"/>
    </row>
    <row r="250" spans="1:32" ht="15.75" customHeight="1">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c r="AB250" s="49"/>
      <c r="AC250" s="49"/>
      <c r="AD250" s="49"/>
      <c r="AE250" s="49"/>
      <c r="AF250" s="49"/>
    </row>
    <row r="251" spans="1:32" ht="15.75" customHeight="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c r="AC251" s="49"/>
      <c r="AD251" s="49"/>
      <c r="AE251" s="49"/>
      <c r="AF251" s="49"/>
    </row>
    <row r="252" spans="1:32" ht="15.75" customHeight="1">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c r="AD252" s="49"/>
      <c r="AE252" s="49"/>
      <c r="AF252" s="49"/>
    </row>
    <row r="253" spans="1:32" ht="15.75" customHeight="1">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c r="AC253" s="49"/>
      <c r="AD253" s="49"/>
      <c r="AE253" s="49"/>
      <c r="AF253" s="49"/>
    </row>
    <row r="254" spans="1:32" ht="15.75" customHeight="1">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c r="AB254" s="49"/>
      <c r="AC254" s="49"/>
      <c r="AD254" s="49"/>
      <c r="AE254" s="49"/>
      <c r="AF254" s="49"/>
    </row>
    <row r="255" spans="1:32" ht="15.75" customHeight="1">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c r="AC255" s="49"/>
      <c r="AD255" s="49"/>
      <c r="AE255" s="49"/>
      <c r="AF255" s="49"/>
    </row>
    <row r="256" spans="1:32" ht="15.75" customHeight="1">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c r="AB256" s="49"/>
      <c r="AC256" s="49"/>
      <c r="AD256" s="49"/>
      <c r="AE256" s="49"/>
      <c r="AF256" s="49"/>
    </row>
    <row r="257" spans="1:32" ht="15.75" customHeight="1">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c r="AC257" s="49"/>
      <c r="AD257" s="49"/>
      <c r="AE257" s="49"/>
      <c r="AF257" s="49"/>
    </row>
    <row r="258" spans="1:32" ht="15.75" customHeight="1">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c r="AB258" s="49"/>
      <c r="AC258" s="49"/>
      <c r="AD258" s="49"/>
      <c r="AE258" s="49"/>
      <c r="AF258" s="49"/>
    </row>
    <row r="259" spans="1:32" ht="15.75" customHeight="1">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c r="AC259" s="49"/>
      <c r="AD259" s="49"/>
      <c r="AE259" s="49"/>
      <c r="AF259" s="49"/>
    </row>
    <row r="260" spans="1:32" ht="15.75" customHeight="1">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c r="AC260" s="49"/>
      <c r="AD260" s="49"/>
      <c r="AE260" s="49"/>
      <c r="AF260" s="49"/>
    </row>
    <row r="261" spans="1:32" ht="15.75" customHeight="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c r="AC261" s="49"/>
      <c r="AD261" s="49"/>
      <c r="AE261" s="49"/>
      <c r="AF261" s="49"/>
    </row>
    <row r="262" spans="1:32" ht="15.75" customHeight="1">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c r="AC262" s="49"/>
      <c r="AD262" s="49"/>
      <c r="AE262" s="49"/>
      <c r="AF262" s="49"/>
    </row>
    <row r="263" spans="1:32" ht="15.75" customHeight="1">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c r="AC263" s="49"/>
      <c r="AD263" s="49"/>
      <c r="AE263" s="49"/>
      <c r="AF263" s="49"/>
    </row>
    <row r="264" spans="1:32" ht="15.75" customHeight="1">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c r="AB264" s="49"/>
      <c r="AC264" s="49"/>
      <c r="AD264" s="49"/>
      <c r="AE264" s="49"/>
      <c r="AF264" s="49"/>
    </row>
    <row r="265" spans="1:32" ht="15.75" customHeight="1">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c r="AC265" s="49"/>
      <c r="AD265" s="49"/>
      <c r="AE265" s="49"/>
      <c r="AF265" s="49"/>
    </row>
    <row r="266" spans="1:32" ht="15.75" customHeight="1">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c r="AC266" s="49"/>
      <c r="AD266" s="49"/>
      <c r="AE266" s="49"/>
      <c r="AF266" s="49"/>
    </row>
    <row r="267" spans="1:32" ht="15.75" customHeight="1">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c r="AC267" s="49"/>
      <c r="AD267" s="49"/>
      <c r="AE267" s="49"/>
      <c r="AF267" s="49"/>
    </row>
    <row r="268" spans="1:32" ht="15.75" customHeight="1">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c r="AC268" s="49"/>
      <c r="AD268" s="49"/>
      <c r="AE268" s="49"/>
      <c r="AF268" s="49"/>
    </row>
    <row r="269" spans="1:32" ht="15.75" customHeight="1">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c r="AC269" s="49"/>
      <c r="AD269" s="49"/>
      <c r="AE269" s="49"/>
      <c r="AF269" s="49"/>
    </row>
    <row r="270" spans="1:32" ht="15.75" customHeight="1">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c r="AC270" s="49"/>
      <c r="AD270" s="49"/>
      <c r="AE270" s="49"/>
      <c r="AF270" s="49"/>
    </row>
    <row r="271" spans="1:32" ht="15.75" customHeight="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c r="AC271" s="49"/>
      <c r="AD271" s="49"/>
      <c r="AE271" s="49"/>
      <c r="AF271" s="49"/>
    </row>
    <row r="272" spans="1:32" ht="15.75" customHeight="1">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c r="AB272" s="49"/>
      <c r="AC272" s="49"/>
      <c r="AD272" s="49"/>
      <c r="AE272" s="49"/>
      <c r="AF272" s="49"/>
    </row>
    <row r="273" spans="1:32" ht="15.75" customHeight="1">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c r="AC273" s="49"/>
      <c r="AD273" s="49"/>
      <c r="AE273" s="49"/>
      <c r="AF273" s="49"/>
    </row>
    <row r="274" spans="1:32" ht="15.75" customHeight="1">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c r="AB274" s="49"/>
      <c r="AC274" s="49"/>
      <c r="AD274" s="49"/>
      <c r="AE274" s="49"/>
      <c r="AF274" s="49"/>
    </row>
    <row r="275" spans="1:32" ht="15.75" customHeight="1">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c r="AC275" s="49"/>
      <c r="AD275" s="49"/>
      <c r="AE275" s="49"/>
      <c r="AF275" s="49"/>
    </row>
    <row r="276" spans="1:32" ht="15.75" customHeight="1">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c r="AB276" s="49"/>
      <c r="AC276" s="49"/>
      <c r="AD276" s="49"/>
      <c r="AE276" s="49"/>
      <c r="AF276" s="49"/>
    </row>
    <row r="277" spans="1:32" ht="15.75" customHeight="1">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c r="AC277" s="49"/>
      <c r="AD277" s="49"/>
      <c r="AE277" s="49"/>
      <c r="AF277" s="49"/>
    </row>
    <row r="278" spans="1:32" ht="15.75" customHeight="1">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c r="AC278" s="49"/>
      <c r="AD278" s="49"/>
      <c r="AE278" s="49"/>
      <c r="AF278" s="49"/>
    </row>
    <row r="279" spans="1:32" ht="15.75" customHeight="1">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c r="AC279" s="49"/>
      <c r="AD279" s="49"/>
      <c r="AE279" s="49"/>
      <c r="AF279" s="49"/>
    </row>
    <row r="280" spans="1:32" ht="15.75" customHeight="1">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c r="AB280" s="49"/>
      <c r="AC280" s="49"/>
      <c r="AD280" s="49"/>
      <c r="AE280" s="49"/>
      <c r="AF280" s="49"/>
    </row>
    <row r="281" spans="1:32" ht="15.75" customHeight="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c r="AB281" s="49"/>
      <c r="AC281" s="49"/>
      <c r="AD281" s="49"/>
      <c r="AE281" s="49"/>
      <c r="AF281" s="49"/>
    </row>
    <row r="282" spans="1:32" ht="15.75" customHeight="1">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c r="AB282" s="49"/>
      <c r="AC282" s="49"/>
      <c r="AD282" s="49"/>
      <c r="AE282" s="49"/>
      <c r="AF282" s="49"/>
    </row>
    <row r="283" spans="1:32" ht="15.75" customHeight="1">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c r="AB283" s="49"/>
      <c r="AC283" s="49"/>
      <c r="AD283" s="49"/>
      <c r="AE283" s="49"/>
      <c r="AF283" s="49"/>
    </row>
    <row r="284" spans="1:32" ht="15.75" customHeight="1">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c r="AB284" s="49"/>
      <c r="AC284" s="49"/>
      <c r="AD284" s="49"/>
      <c r="AE284" s="49"/>
      <c r="AF284" s="49"/>
    </row>
    <row r="285" spans="1:32" ht="15.75" customHeight="1">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c r="AB285" s="49"/>
      <c r="AC285" s="49"/>
      <c r="AD285" s="49"/>
      <c r="AE285" s="49"/>
      <c r="AF285" s="49"/>
    </row>
    <row r="286" spans="1:32" ht="15.75" customHeight="1">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c r="AB286" s="49"/>
      <c r="AC286" s="49"/>
      <c r="AD286" s="49"/>
      <c r="AE286" s="49"/>
      <c r="AF286" s="49"/>
    </row>
    <row r="287" spans="1:32" ht="15.75" customHeight="1">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c r="AB287" s="49"/>
      <c r="AC287" s="49"/>
      <c r="AD287" s="49"/>
      <c r="AE287" s="49"/>
      <c r="AF287" s="49"/>
    </row>
    <row r="288" spans="1:32" ht="15.75" customHeight="1">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c r="AB288" s="49"/>
      <c r="AC288" s="49"/>
      <c r="AD288" s="49"/>
      <c r="AE288" s="49"/>
      <c r="AF288" s="49"/>
    </row>
    <row r="289" spans="1:32" ht="15.75" customHeight="1">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c r="AC289" s="49"/>
      <c r="AD289" s="49"/>
      <c r="AE289" s="49"/>
      <c r="AF289" s="49"/>
    </row>
    <row r="290" spans="1:32" ht="15.75" customHeight="1">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c r="AB290" s="49"/>
      <c r="AC290" s="49"/>
      <c r="AD290" s="49"/>
      <c r="AE290" s="49"/>
      <c r="AF290" s="49"/>
    </row>
    <row r="291" spans="1:32" ht="15.75" customHeight="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c r="AB291" s="49"/>
      <c r="AC291" s="49"/>
      <c r="AD291" s="49"/>
      <c r="AE291" s="49"/>
      <c r="AF291" s="49"/>
    </row>
    <row r="292" spans="1:32" ht="15.75" customHeight="1">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c r="AB292" s="49"/>
      <c r="AC292" s="49"/>
      <c r="AD292" s="49"/>
      <c r="AE292" s="49"/>
      <c r="AF292" s="49"/>
    </row>
    <row r="293" spans="1:32" ht="15.75" customHeight="1">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c r="AB293" s="49"/>
      <c r="AC293" s="49"/>
      <c r="AD293" s="49"/>
      <c r="AE293" s="49"/>
      <c r="AF293" s="49"/>
    </row>
    <row r="294" spans="1:32" ht="15.75" customHeight="1">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c r="AB294" s="49"/>
      <c r="AC294" s="49"/>
      <c r="AD294" s="49"/>
      <c r="AE294" s="49"/>
      <c r="AF294" s="49"/>
    </row>
    <row r="295" spans="1:32" ht="15.75" customHeight="1">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c r="AB295" s="49"/>
      <c r="AC295" s="49"/>
      <c r="AD295" s="49"/>
      <c r="AE295" s="49"/>
      <c r="AF295" s="49"/>
    </row>
    <row r="296" spans="1:32" ht="15.75" customHeight="1">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c r="AB296" s="49"/>
      <c r="AC296" s="49"/>
      <c r="AD296" s="49"/>
      <c r="AE296" s="49"/>
      <c r="AF296" s="49"/>
    </row>
    <row r="297" spans="1:32" ht="15.75" customHeight="1">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c r="AC297" s="49"/>
      <c r="AD297" s="49"/>
      <c r="AE297" s="49"/>
      <c r="AF297" s="49"/>
    </row>
    <row r="298" spans="1:32" ht="15.75" customHeight="1"/>
    <row r="299" spans="1:32" ht="15.75" customHeight="1"/>
    <row r="300" spans="1:32" ht="15.75" customHeight="1"/>
    <row r="301" spans="1:32" ht="15.75" customHeight="1"/>
    <row r="302" spans="1:32" ht="15.75" customHeight="1"/>
    <row r="303" spans="1:32" ht="15.75" customHeight="1"/>
    <row r="304" spans="1:32"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86">
    <mergeCell ref="A27:B29"/>
    <mergeCell ref="C27:D29"/>
    <mergeCell ref="E27:F29"/>
    <mergeCell ref="C30:D32"/>
    <mergeCell ref="E30:F32"/>
    <mergeCell ref="A30:B32"/>
    <mergeCell ref="A33:B36"/>
    <mergeCell ref="C33:D36"/>
    <mergeCell ref="E33:F35"/>
    <mergeCell ref="E36:F36"/>
    <mergeCell ref="A37:J37"/>
    <mergeCell ref="A38:J38"/>
    <mergeCell ref="I39:K39"/>
    <mergeCell ref="B40:E40"/>
    <mergeCell ref="I41:K43"/>
    <mergeCell ref="F42:H43"/>
    <mergeCell ref="B44:E44"/>
    <mergeCell ref="C45:E46"/>
    <mergeCell ref="I45:K46"/>
    <mergeCell ref="C47:E48"/>
    <mergeCell ref="F47:H48"/>
    <mergeCell ref="I47:K49"/>
    <mergeCell ref="C51:E52"/>
    <mergeCell ref="I52:K52"/>
    <mergeCell ref="F53:H53"/>
    <mergeCell ref="F54:H54"/>
    <mergeCell ref="I53:K54"/>
    <mergeCell ref="I56:K58"/>
    <mergeCell ref="F57:H57"/>
    <mergeCell ref="C60:E63"/>
    <mergeCell ref="I60:K66"/>
    <mergeCell ref="F62:H63"/>
    <mergeCell ref="C64:E65"/>
    <mergeCell ref="A79:J79"/>
    <mergeCell ref="A80:J80"/>
    <mergeCell ref="A81:J81"/>
    <mergeCell ref="A82:J82"/>
    <mergeCell ref="A88:J88"/>
    <mergeCell ref="I68:K70"/>
    <mergeCell ref="F69:H69"/>
    <mergeCell ref="C72:E73"/>
    <mergeCell ref="I72:K78"/>
    <mergeCell ref="C74:E75"/>
    <mergeCell ref="F74:H75"/>
    <mergeCell ref="C76:E77"/>
    <mergeCell ref="G10:H10"/>
    <mergeCell ref="G11:H11"/>
    <mergeCell ref="G12:H12"/>
    <mergeCell ref="A2:K2"/>
    <mergeCell ref="A3:K3"/>
    <mergeCell ref="A4:K4"/>
    <mergeCell ref="A5:K5"/>
    <mergeCell ref="A6:D6"/>
    <mergeCell ref="E6:K6"/>
    <mergeCell ref="G13:H13"/>
    <mergeCell ref="A7:D7"/>
    <mergeCell ref="A8:E8"/>
    <mergeCell ref="F8:H8"/>
    <mergeCell ref="A9:C9"/>
    <mergeCell ref="D9:E9"/>
    <mergeCell ref="A10:C10"/>
    <mergeCell ref="D10:E10"/>
    <mergeCell ref="A11:C11"/>
    <mergeCell ref="D11:E11"/>
    <mergeCell ref="A12:C12"/>
    <mergeCell ref="D12:E12"/>
    <mergeCell ref="A13:C13"/>
    <mergeCell ref="D13:E13"/>
    <mergeCell ref="E7:K7"/>
    <mergeCell ref="G9:H9"/>
    <mergeCell ref="A14:H14"/>
    <mergeCell ref="A15:H15"/>
    <mergeCell ref="A16:H16"/>
    <mergeCell ref="A17:B17"/>
    <mergeCell ref="C17:D17"/>
    <mergeCell ref="E17:F17"/>
    <mergeCell ref="A18:B18"/>
    <mergeCell ref="C18:D18"/>
    <mergeCell ref="C24:D26"/>
    <mergeCell ref="E24:F26"/>
    <mergeCell ref="E18:F18"/>
    <mergeCell ref="A19:H19"/>
    <mergeCell ref="A20:B22"/>
    <mergeCell ref="C20:D22"/>
    <mergeCell ref="E20:F22"/>
    <mergeCell ref="A24:B26"/>
  </mergeCells>
  <pageMargins left="1.2086614170000001" right="0.45866141700000002" top="0.41" bottom="0.34" header="0" footer="0"/>
  <pageSetup paperSize="5" orientation="landscape" r:id="rId1"/>
  <colBreaks count="1" manualBreakCount="1">
    <brk id="11"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2.6328125" defaultRowHeight="15" customHeight="1"/>
  <cols>
    <col min="1" max="1" width="8.6328125" customWidth="1"/>
    <col min="2" max="2" width="68.26953125" customWidth="1"/>
    <col min="3" max="3" width="58.36328125" customWidth="1"/>
    <col min="4" max="4" width="11.36328125" customWidth="1"/>
    <col min="5" max="7" width="8.6328125" customWidth="1"/>
    <col min="8" max="8" width="11.7265625" customWidth="1"/>
    <col min="9" max="26" width="8.6328125" customWidth="1"/>
  </cols>
  <sheetData>
    <row r="1" spans="1:26" ht="12.75" customHeight="1">
      <c r="A1" s="198" t="s">
        <v>13</v>
      </c>
      <c r="B1" s="198" t="s">
        <v>178</v>
      </c>
      <c r="C1" s="199" t="s">
        <v>179</v>
      </c>
      <c r="D1" s="198" t="s">
        <v>180</v>
      </c>
      <c r="E1" s="198" t="s">
        <v>181</v>
      </c>
      <c r="F1" s="198" t="s">
        <v>182</v>
      </c>
      <c r="G1" s="198" t="s">
        <v>183</v>
      </c>
      <c r="H1" s="198" t="s">
        <v>184</v>
      </c>
      <c r="I1" s="198" t="s">
        <v>185</v>
      </c>
      <c r="J1" s="200"/>
      <c r="K1" s="200"/>
      <c r="L1" s="200"/>
      <c r="M1" s="200"/>
      <c r="N1" s="200"/>
      <c r="O1" s="200"/>
      <c r="P1" s="200"/>
      <c r="Q1" s="200"/>
      <c r="R1" s="200"/>
      <c r="S1" s="200"/>
      <c r="T1" s="200"/>
      <c r="U1" s="200"/>
      <c r="V1" s="200"/>
      <c r="W1" s="200"/>
      <c r="X1" s="200"/>
      <c r="Y1" s="200"/>
      <c r="Z1" s="200"/>
    </row>
    <row r="2" spans="1:26" ht="12.75" customHeight="1">
      <c r="A2" s="201" t="s">
        <v>186</v>
      </c>
      <c r="B2" s="201" t="s">
        <v>187</v>
      </c>
      <c r="C2" s="202" t="s">
        <v>188</v>
      </c>
      <c r="D2" s="203" t="s">
        <v>189</v>
      </c>
      <c r="E2" s="204" t="s">
        <v>189</v>
      </c>
      <c r="F2" s="203" t="s">
        <v>190</v>
      </c>
      <c r="G2" s="203" t="s">
        <v>190</v>
      </c>
      <c r="H2" s="203" t="s">
        <v>190</v>
      </c>
      <c r="I2" s="204" t="s">
        <v>191</v>
      </c>
      <c r="J2" s="205"/>
      <c r="K2" s="205"/>
      <c r="L2" s="205"/>
      <c r="M2" s="205"/>
      <c r="N2" s="205"/>
      <c r="O2" s="205"/>
      <c r="P2" s="205"/>
      <c r="Q2" s="205"/>
      <c r="R2" s="205"/>
      <c r="S2" s="205"/>
      <c r="T2" s="205"/>
      <c r="U2" s="205"/>
      <c r="V2" s="205"/>
      <c r="W2" s="205"/>
      <c r="X2" s="205"/>
      <c r="Y2" s="205"/>
      <c r="Z2" s="205"/>
    </row>
    <row r="3" spans="1:26" ht="12.75" customHeight="1">
      <c r="A3" s="206"/>
      <c r="B3" s="206"/>
      <c r="C3" s="207"/>
      <c r="D3" s="206"/>
      <c r="E3" s="206"/>
      <c r="F3" s="206"/>
      <c r="G3" s="206"/>
      <c r="H3" s="206"/>
      <c r="I3" s="206"/>
    </row>
    <row r="4" spans="1:26" ht="114" customHeight="1">
      <c r="A4" s="201" t="s">
        <v>192</v>
      </c>
      <c r="B4" s="202" t="s">
        <v>193</v>
      </c>
      <c r="C4" s="202" t="s">
        <v>194</v>
      </c>
      <c r="D4" s="203" t="s">
        <v>195</v>
      </c>
      <c r="E4" s="203" t="s">
        <v>195</v>
      </c>
      <c r="F4" s="204" t="s">
        <v>189</v>
      </c>
      <c r="G4" s="203" t="s">
        <v>190</v>
      </c>
      <c r="H4" s="203" t="s">
        <v>190</v>
      </c>
      <c r="I4" s="203" t="s">
        <v>196</v>
      </c>
      <c r="J4" s="205"/>
      <c r="K4" s="205"/>
      <c r="L4" s="205"/>
      <c r="M4" s="205"/>
      <c r="N4" s="205"/>
      <c r="O4" s="205"/>
      <c r="P4" s="205"/>
      <c r="Q4" s="205"/>
      <c r="R4" s="205"/>
      <c r="S4" s="205"/>
      <c r="T4" s="205"/>
      <c r="U4" s="205"/>
      <c r="V4" s="205"/>
      <c r="W4" s="205"/>
      <c r="X4" s="205"/>
      <c r="Y4" s="205"/>
      <c r="Z4" s="205"/>
    </row>
    <row r="5" spans="1:26" ht="12.75" customHeight="1">
      <c r="A5" s="206"/>
      <c r="B5" s="206"/>
      <c r="C5" s="207"/>
      <c r="D5" s="206"/>
      <c r="E5" s="206"/>
      <c r="F5" s="206"/>
      <c r="G5" s="206"/>
      <c r="H5" s="206"/>
      <c r="I5" s="206"/>
    </row>
    <row r="6" spans="1:26" ht="12.75" customHeight="1">
      <c r="A6" s="201" t="s">
        <v>197</v>
      </c>
      <c r="B6" s="202" t="s">
        <v>198</v>
      </c>
      <c r="C6" s="202" t="s">
        <v>199</v>
      </c>
      <c r="D6" s="208" t="s">
        <v>200</v>
      </c>
      <c r="E6" s="208" t="s">
        <v>200</v>
      </c>
      <c r="F6" s="208" t="s">
        <v>195</v>
      </c>
      <c r="G6" s="208" t="s">
        <v>190</v>
      </c>
      <c r="H6" s="208" t="s">
        <v>190</v>
      </c>
      <c r="I6" s="208" t="s">
        <v>201</v>
      </c>
    </row>
    <row r="7" spans="1:26" ht="12.75" customHeight="1">
      <c r="A7" s="206"/>
      <c r="B7" s="206"/>
      <c r="C7" s="207"/>
      <c r="D7" s="206"/>
      <c r="E7" s="206"/>
      <c r="F7" s="206"/>
      <c r="G7" s="206"/>
      <c r="H7" s="206"/>
      <c r="I7" s="206"/>
    </row>
    <row r="8" spans="1:26" ht="12.75" customHeight="1">
      <c r="A8" s="201" t="s">
        <v>202</v>
      </c>
      <c r="B8" s="202" t="s">
        <v>203</v>
      </c>
      <c r="C8" s="202"/>
      <c r="D8" s="203" t="s">
        <v>204</v>
      </c>
      <c r="E8" s="203" t="s">
        <v>204</v>
      </c>
      <c r="F8" s="203" t="s">
        <v>200</v>
      </c>
      <c r="G8" s="203" t="s">
        <v>190</v>
      </c>
      <c r="H8" s="203" t="s">
        <v>190</v>
      </c>
      <c r="I8" s="203" t="s">
        <v>204</v>
      </c>
      <c r="J8" s="205"/>
      <c r="K8" s="205"/>
      <c r="L8" s="205"/>
      <c r="M8" s="205"/>
      <c r="N8" s="205"/>
      <c r="O8" s="205"/>
      <c r="P8" s="205"/>
      <c r="Q8" s="205"/>
      <c r="R8" s="205"/>
      <c r="S8" s="205"/>
      <c r="T8" s="205"/>
      <c r="U8" s="205"/>
      <c r="V8" s="205"/>
      <c r="W8" s="205"/>
      <c r="X8" s="205"/>
      <c r="Y8" s="205"/>
      <c r="Z8" s="205"/>
    </row>
    <row r="9" spans="1:26" ht="12.75" customHeight="1">
      <c r="A9" s="206"/>
      <c r="B9" s="206"/>
      <c r="C9" s="207"/>
      <c r="D9" s="206"/>
      <c r="E9" s="206"/>
      <c r="F9" s="206"/>
      <c r="G9" s="206"/>
      <c r="H9" s="206"/>
      <c r="I9" s="206"/>
    </row>
    <row r="10" spans="1:26" ht="12.75" customHeight="1">
      <c r="A10" s="201" t="s">
        <v>205</v>
      </c>
      <c r="B10" s="202" t="s">
        <v>206</v>
      </c>
      <c r="C10" s="202"/>
      <c r="D10" s="204" t="s">
        <v>207</v>
      </c>
      <c r="E10" s="204" t="s">
        <v>207</v>
      </c>
      <c r="F10" s="204" t="s">
        <v>190</v>
      </c>
      <c r="G10" s="204" t="s">
        <v>190</v>
      </c>
      <c r="H10" s="204" t="s">
        <v>190</v>
      </c>
      <c r="I10" s="204" t="s">
        <v>208</v>
      </c>
      <c r="J10" s="205"/>
      <c r="K10" s="205"/>
      <c r="L10" s="205"/>
      <c r="M10" s="205"/>
      <c r="N10" s="205"/>
      <c r="O10" s="205"/>
      <c r="P10" s="205"/>
      <c r="Q10" s="205"/>
      <c r="R10" s="205"/>
      <c r="S10" s="205"/>
      <c r="T10" s="205"/>
      <c r="U10" s="205"/>
      <c r="V10" s="205"/>
      <c r="W10" s="205"/>
      <c r="X10" s="205"/>
      <c r="Y10" s="205"/>
      <c r="Z10" s="205"/>
    </row>
    <row r="11" spans="1:26" ht="12.75" customHeight="1">
      <c r="C11" s="209"/>
    </row>
    <row r="12" spans="1:26" ht="12.75" customHeight="1">
      <c r="C12" s="209"/>
    </row>
    <row r="13" spans="1:26" ht="12.75" customHeight="1">
      <c r="C13" s="209"/>
    </row>
    <row r="14" spans="1:26" ht="12.75" customHeight="1">
      <c r="C14" s="209"/>
    </row>
    <row r="15" spans="1:26" ht="12.75" customHeight="1">
      <c r="C15" s="209"/>
    </row>
    <row r="16" spans="1:26" ht="12.75" customHeight="1">
      <c r="C16" s="209"/>
    </row>
    <row r="17" spans="3:3" ht="12.75" customHeight="1">
      <c r="C17" s="209"/>
    </row>
    <row r="18" spans="3:3" ht="12.75" customHeight="1">
      <c r="C18" s="209"/>
    </row>
    <row r="19" spans="3:3" ht="12.75" customHeight="1">
      <c r="C19" s="209"/>
    </row>
    <row r="20" spans="3:3" ht="12.75" customHeight="1">
      <c r="C20" s="209"/>
    </row>
    <row r="21" spans="3:3" ht="12.75" customHeight="1">
      <c r="C21" s="209"/>
    </row>
    <row r="22" spans="3:3" ht="12.75" customHeight="1">
      <c r="C22" s="209"/>
    </row>
    <row r="23" spans="3:3" ht="12.75" customHeight="1">
      <c r="C23" s="209"/>
    </row>
    <row r="24" spans="3:3" ht="12.75" customHeight="1">
      <c r="C24" s="209"/>
    </row>
    <row r="25" spans="3:3" ht="12.75" customHeight="1">
      <c r="C25" s="209"/>
    </row>
    <row r="26" spans="3:3" ht="12.75" customHeight="1">
      <c r="C26" s="209"/>
    </row>
    <row r="27" spans="3:3" ht="12.75" customHeight="1">
      <c r="C27" s="209"/>
    </row>
    <row r="28" spans="3:3" ht="12.75" customHeight="1">
      <c r="C28" s="209"/>
    </row>
    <row r="29" spans="3:3" ht="12.75" customHeight="1">
      <c r="C29" s="209"/>
    </row>
    <row r="30" spans="3:3" ht="12.75" customHeight="1">
      <c r="C30" s="209"/>
    </row>
    <row r="31" spans="3:3" ht="12.75" customHeight="1">
      <c r="C31" s="209"/>
    </row>
    <row r="32" spans="3:3" ht="12.75" customHeight="1">
      <c r="C32" s="209"/>
    </row>
    <row r="33" spans="3:3" ht="12.75" customHeight="1">
      <c r="C33" s="209"/>
    </row>
    <row r="34" spans="3:3" ht="12.75" customHeight="1">
      <c r="C34" s="209"/>
    </row>
    <row r="35" spans="3:3" ht="12.75" customHeight="1">
      <c r="C35" s="209"/>
    </row>
    <row r="36" spans="3:3" ht="12.75" customHeight="1">
      <c r="C36" s="209"/>
    </row>
    <row r="37" spans="3:3" ht="12.75" customHeight="1">
      <c r="C37" s="209"/>
    </row>
    <row r="38" spans="3:3" ht="12.75" customHeight="1">
      <c r="C38" s="209"/>
    </row>
    <row r="39" spans="3:3" ht="12.75" customHeight="1">
      <c r="C39" s="209"/>
    </row>
    <row r="40" spans="3:3" ht="12.75" customHeight="1">
      <c r="C40" s="209"/>
    </row>
    <row r="41" spans="3:3" ht="12.75" customHeight="1">
      <c r="C41" s="209"/>
    </row>
    <row r="42" spans="3:3" ht="12.75" customHeight="1">
      <c r="C42" s="209"/>
    </row>
    <row r="43" spans="3:3" ht="12.75" customHeight="1">
      <c r="C43" s="209"/>
    </row>
    <row r="44" spans="3:3" ht="12.75" customHeight="1">
      <c r="C44" s="209"/>
    </row>
    <row r="45" spans="3:3" ht="12.75" customHeight="1">
      <c r="C45" s="209"/>
    </row>
    <row r="46" spans="3:3" ht="12.75" customHeight="1">
      <c r="C46" s="209"/>
    </row>
    <row r="47" spans="3:3" ht="12.75" customHeight="1">
      <c r="C47" s="209"/>
    </row>
    <row r="48" spans="3:3" ht="12.75" customHeight="1">
      <c r="C48" s="209"/>
    </row>
    <row r="49" spans="3:3" ht="12.75" customHeight="1">
      <c r="C49" s="209"/>
    </row>
    <row r="50" spans="3:3" ht="12.75" customHeight="1">
      <c r="C50" s="209"/>
    </row>
    <row r="51" spans="3:3" ht="12.75" customHeight="1">
      <c r="C51" s="209"/>
    </row>
    <row r="52" spans="3:3" ht="12.75" customHeight="1">
      <c r="C52" s="209"/>
    </row>
    <row r="53" spans="3:3" ht="12.75" customHeight="1">
      <c r="C53" s="209"/>
    </row>
    <row r="54" spans="3:3" ht="12.75" customHeight="1">
      <c r="C54" s="209"/>
    </row>
    <row r="55" spans="3:3" ht="12.75" customHeight="1">
      <c r="C55" s="209"/>
    </row>
    <row r="56" spans="3:3" ht="12.75" customHeight="1">
      <c r="C56" s="209"/>
    </row>
    <row r="57" spans="3:3" ht="12.75" customHeight="1">
      <c r="C57" s="209"/>
    </row>
    <row r="58" spans="3:3" ht="12.75" customHeight="1">
      <c r="C58" s="209"/>
    </row>
    <row r="59" spans="3:3" ht="12.75" customHeight="1">
      <c r="C59" s="209"/>
    </row>
    <row r="60" spans="3:3" ht="12.75" customHeight="1">
      <c r="C60" s="209"/>
    </row>
    <row r="61" spans="3:3" ht="12.75" customHeight="1">
      <c r="C61" s="209"/>
    </row>
    <row r="62" spans="3:3" ht="12.75" customHeight="1">
      <c r="C62" s="209"/>
    </row>
    <row r="63" spans="3:3" ht="12.75" customHeight="1">
      <c r="C63" s="209"/>
    </row>
    <row r="64" spans="3:3" ht="12.75" customHeight="1">
      <c r="C64" s="209"/>
    </row>
    <row r="65" spans="3:3" ht="12.75" customHeight="1">
      <c r="C65" s="209"/>
    </row>
    <row r="66" spans="3:3" ht="12.75" customHeight="1">
      <c r="C66" s="209"/>
    </row>
    <row r="67" spans="3:3" ht="12.75" customHeight="1">
      <c r="C67" s="209"/>
    </row>
    <row r="68" spans="3:3" ht="12.75" customHeight="1">
      <c r="C68" s="209"/>
    </row>
    <row r="69" spans="3:3" ht="12.75" customHeight="1">
      <c r="C69" s="209"/>
    </row>
    <row r="70" spans="3:3" ht="12.75" customHeight="1">
      <c r="C70" s="209"/>
    </row>
    <row r="71" spans="3:3" ht="12.75" customHeight="1">
      <c r="C71" s="209"/>
    </row>
    <row r="72" spans="3:3" ht="12.75" customHeight="1">
      <c r="C72" s="209"/>
    </row>
    <row r="73" spans="3:3" ht="12.75" customHeight="1">
      <c r="C73" s="209"/>
    </row>
    <row r="74" spans="3:3" ht="12.75" customHeight="1">
      <c r="C74" s="209"/>
    </row>
    <row r="75" spans="3:3" ht="12.75" customHeight="1">
      <c r="C75" s="209"/>
    </row>
    <row r="76" spans="3:3" ht="12.75" customHeight="1">
      <c r="C76" s="209"/>
    </row>
    <row r="77" spans="3:3" ht="12.75" customHeight="1">
      <c r="C77" s="209"/>
    </row>
    <row r="78" spans="3:3" ht="12.75" customHeight="1">
      <c r="C78" s="209"/>
    </row>
    <row r="79" spans="3:3" ht="12.75" customHeight="1">
      <c r="C79" s="209"/>
    </row>
    <row r="80" spans="3:3" ht="12.75" customHeight="1">
      <c r="C80" s="209"/>
    </row>
    <row r="81" spans="3:3" ht="12.75" customHeight="1">
      <c r="C81" s="209"/>
    </row>
    <row r="82" spans="3:3" ht="12.75" customHeight="1">
      <c r="C82" s="209"/>
    </row>
    <row r="83" spans="3:3" ht="12.75" customHeight="1">
      <c r="C83" s="209"/>
    </row>
    <row r="84" spans="3:3" ht="12.75" customHeight="1">
      <c r="C84" s="209"/>
    </row>
    <row r="85" spans="3:3" ht="12.75" customHeight="1">
      <c r="C85" s="209"/>
    </row>
    <row r="86" spans="3:3" ht="12.75" customHeight="1">
      <c r="C86" s="209"/>
    </row>
    <row r="87" spans="3:3" ht="12.75" customHeight="1">
      <c r="C87" s="209"/>
    </row>
    <row r="88" spans="3:3" ht="12.75" customHeight="1">
      <c r="C88" s="209"/>
    </row>
    <row r="89" spans="3:3" ht="12.75" customHeight="1">
      <c r="C89" s="209"/>
    </row>
    <row r="90" spans="3:3" ht="12.75" customHeight="1">
      <c r="C90" s="209"/>
    </row>
    <row r="91" spans="3:3" ht="12.75" customHeight="1">
      <c r="C91" s="209"/>
    </row>
    <row r="92" spans="3:3" ht="12.75" customHeight="1">
      <c r="C92" s="209"/>
    </row>
    <row r="93" spans="3:3" ht="12.75" customHeight="1">
      <c r="C93" s="209"/>
    </row>
    <row r="94" spans="3:3" ht="12.75" customHeight="1">
      <c r="C94" s="209"/>
    </row>
    <row r="95" spans="3:3" ht="12.75" customHeight="1">
      <c r="C95" s="209"/>
    </row>
    <row r="96" spans="3:3" ht="12.75" customHeight="1">
      <c r="C96" s="209"/>
    </row>
    <row r="97" spans="3:3" ht="12.75" customHeight="1">
      <c r="C97" s="209"/>
    </row>
    <row r="98" spans="3:3" ht="12.75" customHeight="1">
      <c r="C98" s="209"/>
    </row>
    <row r="99" spans="3:3" ht="12.75" customHeight="1">
      <c r="C99" s="209"/>
    </row>
    <row r="100" spans="3:3" ht="12.75" customHeight="1">
      <c r="C100" s="209"/>
    </row>
    <row r="101" spans="3:3" ht="12.75" customHeight="1">
      <c r="C101" s="209"/>
    </row>
    <row r="102" spans="3:3" ht="12.75" customHeight="1">
      <c r="C102" s="209"/>
    </row>
    <row r="103" spans="3:3" ht="12.75" customHeight="1">
      <c r="C103" s="209"/>
    </row>
    <row r="104" spans="3:3" ht="12.75" customHeight="1">
      <c r="C104" s="209"/>
    </row>
    <row r="105" spans="3:3" ht="12.75" customHeight="1">
      <c r="C105" s="209"/>
    </row>
    <row r="106" spans="3:3" ht="12.75" customHeight="1">
      <c r="C106" s="209"/>
    </row>
    <row r="107" spans="3:3" ht="12.75" customHeight="1">
      <c r="C107" s="209"/>
    </row>
    <row r="108" spans="3:3" ht="12.75" customHeight="1">
      <c r="C108" s="209"/>
    </row>
    <row r="109" spans="3:3" ht="12.75" customHeight="1">
      <c r="C109" s="209"/>
    </row>
    <row r="110" spans="3:3" ht="12.75" customHeight="1">
      <c r="C110" s="209"/>
    </row>
    <row r="111" spans="3:3" ht="12.75" customHeight="1">
      <c r="C111" s="209"/>
    </row>
    <row r="112" spans="3:3" ht="12.75" customHeight="1">
      <c r="C112" s="209"/>
    </row>
    <row r="113" spans="3:3" ht="12.75" customHeight="1">
      <c r="C113" s="209"/>
    </row>
    <row r="114" spans="3:3" ht="12.75" customHeight="1">
      <c r="C114" s="209"/>
    </row>
    <row r="115" spans="3:3" ht="12.75" customHeight="1">
      <c r="C115" s="209"/>
    </row>
    <row r="116" spans="3:3" ht="12.75" customHeight="1">
      <c r="C116" s="209"/>
    </row>
    <row r="117" spans="3:3" ht="12.75" customHeight="1">
      <c r="C117" s="209"/>
    </row>
    <row r="118" spans="3:3" ht="12.75" customHeight="1">
      <c r="C118" s="209"/>
    </row>
    <row r="119" spans="3:3" ht="12.75" customHeight="1">
      <c r="C119" s="209"/>
    </row>
    <row r="120" spans="3:3" ht="12.75" customHeight="1">
      <c r="C120" s="209"/>
    </row>
    <row r="121" spans="3:3" ht="12.75" customHeight="1">
      <c r="C121" s="209"/>
    </row>
    <row r="122" spans="3:3" ht="12.75" customHeight="1">
      <c r="C122" s="209"/>
    </row>
    <row r="123" spans="3:3" ht="12.75" customHeight="1">
      <c r="C123" s="209"/>
    </row>
    <row r="124" spans="3:3" ht="12.75" customHeight="1">
      <c r="C124" s="209"/>
    </row>
    <row r="125" spans="3:3" ht="12.75" customHeight="1">
      <c r="C125" s="209"/>
    </row>
    <row r="126" spans="3:3" ht="12.75" customHeight="1">
      <c r="C126" s="209"/>
    </row>
    <row r="127" spans="3:3" ht="12.75" customHeight="1">
      <c r="C127" s="209"/>
    </row>
    <row r="128" spans="3:3" ht="12.75" customHeight="1">
      <c r="C128" s="209"/>
    </row>
    <row r="129" spans="3:3" ht="12.75" customHeight="1">
      <c r="C129" s="209"/>
    </row>
    <row r="130" spans="3:3" ht="12.75" customHeight="1">
      <c r="C130" s="209"/>
    </row>
    <row r="131" spans="3:3" ht="12.75" customHeight="1">
      <c r="C131" s="209"/>
    </row>
    <row r="132" spans="3:3" ht="12.75" customHeight="1">
      <c r="C132" s="209"/>
    </row>
    <row r="133" spans="3:3" ht="12.75" customHeight="1">
      <c r="C133" s="209"/>
    </row>
    <row r="134" spans="3:3" ht="12.75" customHeight="1">
      <c r="C134" s="209"/>
    </row>
    <row r="135" spans="3:3" ht="12.75" customHeight="1">
      <c r="C135" s="209"/>
    </row>
    <row r="136" spans="3:3" ht="12.75" customHeight="1">
      <c r="C136" s="209"/>
    </row>
    <row r="137" spans="3:3" ht="12.75" customHeight="1">
      <c r="C137" s="209"/>
    </row>
    <row r="138" spans="3:3" ht="12.75" customHeight="1">
      <c r="C138" s="209"/>
    </row>
    <row r="139" spans="3:3" ht="12.75" customHeight="1">
      <c r="C139" s="209"/>
    </row>
    <row r="140" spans="3:3" ht="12.75" customHeight="1">
      <c r="C140" s="209"/>
    </row>
    <row r="141" spans="3:3" ht="12.75" customHeight="1">
      <c r="C141" s="209"/>
    </row>
    <row r="142" spans="3:3" ht="12.75" customHeight="1">
      <c r="C142" s="209"/>
    </row>
    <row r="143" spans="3:3" ht="12.75" customHeight="1">
      <c r="C143" s="209"/>
    </row>
    <row r="144" spans="3:3" ht="12.75" customHeight="1">
      <c r="C144" s="209"/>
    </row>
    <row r="145" spans="3:3" ht="12.75" customHeight="1">
      <c r="C145" s="209"/>
    </row>
    <row r="146" spans="3:3" ht="12.75" customHeight="1">
      <c r="C146" s="209"/>
    </row>
    <row r="147" spans="3:3" ht="12.75" customHeight="1">
      <c r="C147" s="209"/>
    </row>
    <row r="148" spans="3:3" ht="12.75" customHeight="1">
      <c r="C148" s="209"/>
    </row>
    <row r="149" spans="3:3" ht="12.75" customHeight="1">
      <c r="C149" s="209"/>
    </row>
    <row r="150" spans="3:3" ht="12.75" customHeight="1">
      <c r="C150" s="209"/>
    </row>
    <row r="151" spans="3:3" ht="12.75" customHeight="1">
      <c r="C151" s="209"/>
    </row>
    <row r="152" spans="3:3" ht="12.75" customHeight="1">
      <c r="C152" s="209"/>
    </row>
    <row r="153" spans="3:3" ht="12.75" customHeight="1">
      <c r="C153" s="209"/>
    </row>
    <row r="154" spans="3:3" ht="12.75" customHeight="1">
      <c r="C154" s="209"/>
    </row>
    <row r="155" spans="3:3" ht="12.75" customHeight="1">
      <c r="C155" s="209"/>
    </row>
    <row r="156" spans="3:3" ht="12.75" customHeight="1">
      <c r="C156" s="209"/>
    </row>
    <row r="157" spans="3:3" ht="12.75" customHeight="1">
      <c r="C157" s="209"/>
    </row>
    <row r="158" spans="3:3" ht="12.75" customHeight="1">
      <c r="C158" s="209"/>
    </row>
    <row r="159" spans="3:3" ht="12.75" customHeight="1">
      <c r="C159" s="209"/>
    </row>
    <row r="160" spans="3:3" ht="12.75" customHeight="1">
      <c r="C160" s="209"/>
    </row>
    <row r="161" spans="3:3" ht="12.75" customHeight="1">
      <c r="C161" s="209"/>
    </row>
    <row r="162" spans="3:3" ht="12.75" customHeight="1">
      <c r="C162" s="209"/>
    </row>
    <row r="163" spans="3:3" ht="12.75" customHeight="1">
      <c r="C163" s="209"/>
    </row>
    <row r="164" spans="3:3" ht="12.75" customHeight="1">
      <c r="C164" s="209"/>
    </row>
    <row r="165" spans="3:3" ht="12.75" customHeight="1">
      <c r="C165" s="209"/>
    </row>
    <row r="166" spans="3:3" ht="12.75" customHeight="1">
      <c r="C166" s="209"/>
    </row>
    <row r="167" spans="3:3" ht="12.75" customHeight="1">
      <c r="C167" s="209"/>
    </row>
    <row r="168" spans="3:3" ht="12.75" customHeight="1">
      <c r="C168" s="209"/>
    </row>
    <row r="169" spans="3:3" ht="12.75" customHeight="1">
      <c r="C169" s="209"/>
    </row>
    <row r="170" spans="3:3" ht="12.75" customHeight="1">
      <c r="C170" s="209"/>
    </row>
    <row r="171" spans="3:3" ht="12.75" customHeight="1">
      <c r="C171" s="209"/>
    </row>
    <row r="172" spans="3:3" ht="12.75" customHeight="1">
      <c r="C172" s="209"/>
    </row>
    <row r="173" spans="3:3" ht="12.75" customHeight="1">
      <c r="C173" s="209"/>
    </row>
    <row r="174" spans="3:3" ht="12.75" customHeight="1">
      <c r="C174" s="209"/>
    </row>
    <row r="175" spans="3:3" ht="12.75" customHeight="1">
      <c r="C175" s="209"/>
    </row>
    <row r="176" spans="3:3" ht="12.75" customHeight="1">
      <c r="C176" s="209"/>
    </row>
    <row r="177" spans="3:3" ht="12.75" customHeight="1">
      <c r="C177" s="209"/>
    </row>
    <row r="178" spans="3:3" ht="12.75" customHeight="1">
      <c r="C178" s="209"/>
    </row>
    <row r="179" spans="3:3" ht="12.75" customHeight="1">
      <c r="C179" s="209"/>
    </row>
    <row r="180" spans="3:3" ht="12.75" customHeight="1">
      <c r="C180" s="209"/>
    </row>
    <row r="181" spans="3:3" ht="12.75" customHeight="1">
      <c r="C181" s="209"/>
    </row>
    <row r="182" spans="3:3" ht="12.75" customHeight="1">
      <c r="C182" s="209"/>
    </row>
    <row r="183" spans="3:3" ht="12.75" customHeight="1">
      <c r="C183" s="209"/>
    </row>
    <row r="184" spans="3:3" ht="12.75" customHeight="1">
      <c r="C184" s="209"/>
    </row>
    <row r="185" spans="3:3" ht="12.75" customHeight="1">
      <c r="C185" s="209"/>
    </row>
    <row r="186" spans="3:3" ht="12.75" customHeight="1">
      <c r="C186" s="209"/>
    </row>
    <row r="187" spans="3:3" ht="12.75" customHeight="1">
      <c r="C187" s="209"/>
    </row>
    <row r="188" spans="3:3" ht="12.75" customHeight="1">
      <c r="C188" s="209"/>
    </row>
    <row r="189" spans="3:3" ht="12.75" customHeight="1">
      <c r="C189" s="209"/>
    </row>
    <row r="190" spans="3:3" ht="12.75" customHeight="1">
      <c r="C190" s="209"/>
    </row>
    <row r="191" spans="3:3" ht="12.75" customHeight="1">
      <c r="C191" s="209"/>
    </row>
    <row r="192" spans="3:3" ht="12.75" customHeight="1">
      <c r="C192" s="209"/>
    </row>
    <row r="193" spans="3:3" ht="12.75" customHeight="1">
      <c r="C193" s="209"/>
    </row>
    <row r="194" spans="3:3" ht="12.75" customHeight="1">
      <c r="C194" s="209"/>
    </row>
    <row r="195" spans="3:3" ht="12.75" customHeight="1">
      <c r="C195" s="209"/>
    </row>
    <row r="196" spans="3:3" ht="12.75" customHeight="1">
      <c r="C196" s="209"/>
    </row>
    <row r="197" spans="3:3" ht="12.75" customHeight="1">
      <c r="C197" s="209"/>
    </row>
    <row r="198" spans="3:3" ht="12.75" customHeight="1">
      <c r="C198" s="209"/>
    </row>
    <row r="199" spans="3:3" ht="12.75" customHeight="1">
      <c r="C199" s="209"/>
    </row>
    <row r="200" spans="3:3" ht="12.75" customHeight="1">
      <c r="C200" s="209"/>
    </row>
    <row r="201" spans="3:3" ht="12.75" customHeight="1">
      <c r="C201" s="209"/>
    </row>
    <row r="202" spans="3:3" ht="12.75" customHeight="1">
      <c r="C202" s="209"/>
    </row>
    <row r="203" spans="3:3" ht="12.75" customHeight="1">
      <c r="C203" s="209"/>
    </row>
    <row r="204" spans="3:3" ht="12.75" customHeight="1">
      <c r="C204" s="209"/>
    </row>
    <row r="205" spans="3:3" ht="12.75" customHeight="1">
      <c r="C205" s="209"/>
    </row>
    <row r="206" spans="3:3" ht="12.75" customHeight="1">
      <c r="C206" s="209"/>
    </row>
    <row r="207" spans="3:3" ht="12.75" customHeight="1">
      <c r="C207" s="209"/>
    </row>
    <row r="208" spans="3:3" ht="12.75" customHeight="1">
      <c r="C208" s="209"/>
    </row>
    <row r="209" spans="3:3" ht="12.75" customHeight="1">
      <c r="C209" s="209"/>
    </row>
    <row r="210" spans="3:3" ht="12.75" customHeight="1">
      <c r="C210" s="209"/>
    </row>
    <row r="211" spans="3:3" ht="12.75" customHeight="1">
      <c r="C211" s="209"/>
    </row>
    <row r="212" spans="3:3" ht="12.75" customHeight="1">
      <c r="C212" s="209"/>
    </row>
    <row r="213" spans="3:3" ht="12.75" customHeight="1">
      <c r="C213" s="209"/>
    </row>
    <row r="214" spans="3:3" ht="12.75" customHeight="1">
      <c r="C214" s="209"/>
    </row>
    <row r="215" spans="3:3" ht="12.75" customHeight="1">
      <c r="C215" s="209"/>
    </row>
    <row r="216" spans="3:3" ht="12.75" customHeight="1">
      <c r="C216" s="209"/>
    </row>
    <row r="217" spans="3:3" ht="12.75" customHeight="1">
      <c r="C217" s="209"/>
    </row>
    <row r="218" spans="3:3" ht="12.75" customHeight="1">
      <c r="C218" s="209"/>
    </row>
    <row r="219" spans="3:3" ht="12.75" customHeight="1">
      <c r="C219" s="209"/>
    </row>
    <row r="220" spans="3:3" ht="12.75" customHeight="1">
      <c r="C220" s="209"/>
    </row>
    <row r="221" spans="3:3" ht="15.75" customHeight="1"/>
    <row r="222" spans="3:3" ht="15.75" customHeight="1"/>
    <row r="223" spans="3:3" ht="15.75" customHeight="1"/>
    <row r="224" spans="3: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E1000"/>
  <sheetViews>
    <sheetView showGridLines="0" workbookViewId="0"/>
  </sheetViews>
  <sheetFormatPr defaultColWidth="12.6328125" defaultRowHeight="15" customHeight="1"/>
  <cols>
    <col min="1" max="1" width="1.08984375" customWidth="1"/>
    <col min="2" max="2" width="64.36328125" customWidth="1"/>
    <col min="3" max="3" width="1.6328125" customWidth="1"/>
    <col min="4" max="4" width="5.6328125" customWidth="1"/>
    <col min="5" max="5" width="16" customWidth="1"/>
    <col min="6" max="6" width="8.6328125" customWidth="1"/>
  </cols>
  <sheetData>
    <row r="1" spans="2:5" ht="12.75" customHeight="1">
      <c r="B1" s="210" t="s">
        <v>209</v>
      </c>
      <c r="C1" s="210"/>
      <c r="D1" s="211"/>
      <c r="E1" s="211"/>
    </row>
    <row r="2" spans="2:5" ht="12.75" customHeight="1">
      <c r="B2" s="210" t="s">
        <v>210</v>
      </c>
      <c r="C2" s="210"/>
      <c r="D2" s="211"/>
      <c r="E2" s="211"/>
    </row>
    <row r="3" spans="2:5" ht="12.75" customHeight="1">
      <c r="B3" s="212"/>
      <c r="C3" s="212"/>
      <c r="D3" s="213"/>
      <c r="E3" s="213"/>
    </row>
    <row r="4" spans="2:5" ht="12.75" customHeight="1">
      <c r="B4" s="212" t="s">
        <v>211</v>
      </c>
      <c r="C4" s="212"/>
      <c r="D4" s="213"/>
      <c r="E4" s="213"/>
    </row>
    <row r="5" spans="2:5" ht="12.75" customHeight="1">
      <c r="B5" s="212"/>
      <c r="C5" s="212"/>
      <c r="D5" s="213"/>
      <c r="E5" s="213"/>
    </row>
    <row r="6" spans="2:5" ht="12.75" customHeight="1">
      <c r="B6" s="210" t="s">
        <v>212</v>
      </c>
      <c r="C6" s="210"/>
      <c r="D6" s="211"/>
      <c r="E6" s="211" t="s">
        <v>213</v>
      </c>
    </row>
    <row r="7" spans="2:5" ht="12.75" customHeight="1">
      <c r="B7" s="212"/>
      <c r="C7" s="212"/>
      <c r="D7" s="213"/>
      <c r="E7" s="213"/>
    </row>
    <row r="8" spans="2:5" ht="12.75" customHeight="1">
      <c r="B8" s="214" t="s">
        <v>214</v>
      </c>
      <c r="C8" s="215"/>
      <c r="D8" s="216"/>
      <c r="E8" s="217">
        <v>40</v>
      </c>
    </row>
    <row r="9" spans="2:5" ht="12.75" customHeight="1">
      <c r="B9" s="218"/>
      <c r="C9" s="212"/>
      <c r="D9" s="213"/>
      <c r="E9" s="219" t="s">
        <v>215</v>
      </c>
    </row>
    <row r="10" spans="2:5" ht="12.75" customHeight="1">
      <c r="B10" s="218"/>
      <c r="C10" s="212"/>
      <c r="D10" s="213"/>
      <c r="E10" s="219" t="s">
        <v>216</v>
      </c>
    </row>
    <row r="11" spans="2:5" ht="12.75" customHeight="1">
      <c r="B11" s="218"/>
      <c r="C11" s="212"/>
      <c r="D11" s="213"/>
      <c r="E11" s="219" t="s">
        <v>217</v>
      </c>
    </row>
    <row r="12" spans="2:5" ht="12.75" customHeight="1">
      <c r="B12" s="220"/>
      <c r="C12" s="221"/>
      <c r="D12" s="222"/>
      <c r="E12" s="223" t="s">
        <v>218</v>
      </c>
    </row>
    <row r="13" spans="2:5" ht="12.75" customHeight="1">
      <c r="B13" s="212"/>
      <c r="C13" s="212"/>
      <c r="D13" s="213"/>
      <c r="E13" s="213"/>
    </row>
    <row r="14" spans="2:5" ht="12.75" customHeight="1">
      <c r="B14" s="212"/>
      <c r="C14" s="212"/>
      <c r="D14" s="213"/>
      <c r="E14" s="213"/>
    </row>
    <row r="15" spans="2:5" ht="12.75" customHeight="1"/>
    <row r="16" spans="2: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E9" location="null!U8:U17" display="'PENGUKURAN'!U8:U17" xr:uid="{00000000-0004-0000-0800-000000000000}"/>
    <hyperlink ref="E10" location="null!AG8:AG17" display="'PENGUKURAN'!AG8:AG17" xr:uid="{00000000-0004-0000-0800-000001000000}"/>
    <hyperlink ref="E11" location="null!AM8:AM17" display="'PENGUKURAN'!AM8:AM17" xr:uid="{00000000-0004-0000-0800-000002000000}"/>
    <hyperlink ref="E12" location="null!AO8:AO17" display="'PENGUKURAN'!AO8:AO17" xr:uid="{00000000-0004-0000-0800-000003000000}"/>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defaultColWidth="12.6328125" defaultRowHeight="15" customHeight="1"/>
  <cols>
    <col min="1" max="1" width="4.7265625" customWidth="1"/>
    <col min="2" max="2" width="18.6328125" customWidth="1"/>
    <col min="3" max="3" width="35.26953125" customWidth="1"/>
    <col min="4" max="4" width="6" customWidth="1"/>
    <col min="5" max="5" width="9" customWidth="1"/>
    <col min="6" max="6" width="7.6328125" customWidth="1"/>
    <col min="7" max="7" width="7.36328125" customWidth="1"/>
    <col min="8" max="8" width="12" customWidth="1"/>
    <col min="9" max="9" width="6.36328125" customWidth="1"/>
    <col min="10" max="10" width="5.7265625" customWidth="1"/>
    <col min="11" max="11" width="13.08984375" customWidth="1"/>
    <col min="12" max="26" width="8.6328125" customWidth="1"/>
  </cols>
  <sheetData>
    <row r="1" spans="1:26" ht="12.75" customHeight="1">
      <c r="A1" s="679" t="s">
        <v>219</v>
      </c>
      <c r="B1" s="501"/>
      <c r="C1" s="501"/>
      <c r="D1" s="501"/>
      <c r="E1" s="501"/>
      <c r="F1" s="501"/>
      <c r="G1" s="501"/>
      <c r="H1" s="501"/>
      <c r="I1" s="501"/>
      <c r="J1" s="501"/>
      <c r="K1" s="501"/>
    </row>
    <row r="2" spans="1:26" ht="12.75" customHeight="1">
      <c r="A2" s="679" t="s">
        <v>220</v>
      </c>
      <c r="B2" s="501"/>
      <c r="C2" s="501"/>
      <c r="D2" s="501"/>
      <c r="E2" s="501"/>
      <c r="F2" s="501"/>
      <c r="G2" s="501"/>
      <c r="H2" s="501"/>
      <c r="I2" s="501"/>
      <c r="J2" s="501"/>
      <c r="K2" s="501"/>
    </row>
    <row r="3" spans="1:26" ht="12.75" customHeight="1">
      <c r="A3" s="224" t="s">
        <v>47</v>
      </c>
      <c r="B3" s="680" t="s">
        <v>221</v>
      </c>
      <c r="C3" s="681"/>
      <c r="D3" s="682"/>
      <c r="E3" s="225" t="s">
        <v>47</v>
      </c>
      <c r="F3" s="680" t="s">
        <v>222</v>
      </c>
      <c r="G3" s="681"/>
      <c r="H3" s="681"/>
      <c r="I3" s="681"/>
      <c r="J3" s="681"/>
      <c r="K3" s="682"/>
    </row>
    <row r="4" spans="1:26" ht="12.75" customHeight="1">
      <c r="A4" s="226">
        <v>1</v>
      </c>
      <c r="B4" s="227" t="s">
        <v>13</v>
      </c>
      <c r="C4" s="683"/>
      <c r="D4" s="684"/>
      <c r="E4" s="228">
        <v>1</v>
      </c>
      <c r="F4" s="686" t="s">
        <v>13</v>
      </c>
      <c r="G4" s="687"/>
      <c r="H4" s="683"/>
      <c r="I4" s="685"/>
      <c r="J4" s="685"/>
      <c r="K4" s="684"/>
    </row>
    <row r="5" spans="1:26" ht="12.75" customHeight="1">
      <c r="A5" s="229">
        <v>2</v>
      </c>
      <c r="B5" s="230" t="s">
        <v>4</v>
      </c>
      <c r="C5" s="674"/>
      <c r="D5" s="675"/>
      <c r="E5" s="231">
        <v>2</v>
      </c>
      <c r="F5" s="678" t="s">
        <v>4</v>
      </c>
      <c r="G5" s="514"/>
      <c r="H5" s="674"/>
      <c r="I5" s="513"/>
      <c r="J5" s="513"/>
      <c r="K5" s="675"/>
    </row>
    <row r="6" spans="1:26" ht="12.75" customHeight="1">
      <c r="A6" s="229">
        <v>3</v>
      </c>
      <c r="B6" s="230" t="s">
        <v>223</v>
      </c>
      <c r="C6" s="674"/>
      <c r="D6" s="675"/>
      <c r="E6" s="231">
        <v>3</v>
      </c>
      <c r="F6" s="678" t="s">
        <v>223</v>
      </c>
      <c r="G6" s="514"/>
      <c r="H6" s="674"/>
      <c r="I6" s="513"/>
      <c r="J6" s="513"/>
      <c r="K6" s="675"/>
    </row>
    <row r="7" spans="1:26" ht="12.75" customHeight="1">
      <c r="A7" s="229">
        <v>4</v>
      </c>
      <c r="B7" s="230" t="s">
        <v>15</v>
      </c>
      <c r="C7" s="674"/>
      <c r="D7" s="675"/>
      <c r="E7" s="231">
        <v>4</v>
      </c>
      <c r="F7" s="678" t="s">
        <v>15</v>
      </c>
      <c r="G7" s="514"/>
      <c r="H7" s="674"/>
      <c r="I7" s="513"/>
      <c r="J7" s="513"/>
      <c r="K7" s="675"/>
    </row>
    <row r="8" spans="1:26" ht="12.75" customHeight="1">
      <c r="A8" s="232">
        <v>5</v>
      </c>
      <c r="B8" s="233" t="s">
        <v>8</v>
      </c>
      <c r="C8" s="676"/>
      <c r="D8" s="677"/>
      <c r="E8" s="234">
        <v>5</v>
      </c>
      <c r="F8" s="690" t="s">
        <v>8</v>
      </c>
      <c r="G8" s="691"/>
      <c r="H8" s="676"/>
      <c r="I8" s="664"/>
      <c r="J8" s="664"/>
      <c r="K8" s="677"/>
    </row>
    <row r="9" spans="1:26" ht="21" customHeight="1">
      <c r="A9" s="666" t="s">
        <v>47</v>
      </c>
      <c r="B9" s="668" t="s">
        <v>224</v>
      </c>
      <c r="C9" s="669"/>
      <c r="D9" s="670"/>
      <c r="E9" s="666" t="s">
        <v>225</v>
      </c>
      <c r="F9" s="689" t="s">
        <v>52</v>
      </c>
      <c r="G9" s="681"/>
      <c r="H9" s="681"/>
      <c r="I9" s="681"/>
      <c r="J9" s="681"/>
      <c r="K9" s="682"/>
    </row>
    <row r="10" spans="1:26" ht="22.5" customHeight="1">
      <c r="A10" s="667"/>
      <c r="B10" s="671"/>
      <c r="C10" s="672"/>
      <c r="D10" s="673"/>
      <c r="E10" s="667"/>
      <c r="F10" s="688" t="s">
        <v>226</v>
      </c>
      <c r="G10" s="682"/>
      <c r="H10" s="236" t="s">
        <v>227</v>
      </c>
      <c r="I10" s="688" t="s">
        <v>228</v>
      </c>
      <c r="J10" s="682"/>
      <c r="K10" s="236" t="s">
        <v>229</v>
      </c>
    </row>
    <row r="11" spans="1:26" ht="18" customHeight="1">
      <c r="A11" s="237"/>
      <c r="B11" s="238" t="s">
        <v>230</v>
      </c>
      <c r="C11" s="239"/>
      <c r="D11" s="239"/>
      <c r="E11" s="235"/>
      <c r="F11" s="240"/>
      <c r="G11" s="240"/>
      <c r="H11" s="241"/>
      <c r="I11" s="240"/>
      <c r="J11" s="240"/>
      <c r="K11" s="241"/>
    </row>
    <row r="12" spans="1:26" ht="30" customHeight="1">
      <c r="A12" s="242">
        <v>1</v>
      </c>
      <c r="B12" s="665"/>
      <c r="C12" s="525"/>
      <c r="D12" s="243"/>
      <c r="E12" s="242">
        <f t="shared" ref="E12:E21" si="0">D12*F12</f>
        <v>0</v>
      </c>
      <c r="F12" s="244"/>
      <c r="G12" s="245"/>
      <c r="H12" s="242"/>
      <c r="I12" s="246"/>
      <c r="J12" s="247"/>
      <c r="K12" s="248" t="s">
        <v>72</v>
      </c>
      <c r="L12" s="249"/>
      <c r="M12" s="249"/>
      <c r="N12" s="249"/>
      <c r="O12" s="249"/>
      <c r="P12" s="249"/>
      <c r="Q12" s="249"/>
      <c r="R12" s="249"/>
      <c r="S12" s="249"/>
      <c r="T12" s="249"/>
      <c r="U12" s="249"/>
      <c r="V12" s="249"/>
      <c r="W12" s="249"/>
      <c r="X12" s="249"/>
      <c r="Y12" s="249"/>
      <c r="Z12" s="249"/>
    </row>
    <row r="13" spans="1:26" ht="30" customHeight="1">
      <c r="A13" s="250">
        <v>2</v>
      </c>
      <c r="B13" s="659"/>
      <c r="C13" s="513"/>
      <c r="D13" s="251"/>
      <c r="E13" s="250">
        <f t="shared" si="0"/>
        <v>0</v>
      </c>
      <c r="F13" s="252"/>
      <c r="G13" s="253"/>
      <c r="H13" s="250"/>
      <c r="I13" s="254"/>
      <c r="J13" s="255"/>
      <c r="K13" s="256" t="s">
        <v>72</v>
      </c>
      <c r="L13" s="249"/>
      <c r="M13" s="249"/>
      <c r="N13" s="249"/>
      <c r="O13" s="249"/>
      <c r="P13" s="249"/>
      <c r="Q13" s="249"/>
      <c r="R13" s="249"/>
      <c r="S13" s="249"/>
      <c r="T13" s="249"/>
      <c r="U13" s="249"/>
      <c r="V13" s="249"/>
      <c r="W13" s="249"/>
      <c r="X13" s="249"/>
      <c r="Y13" s="249"/>
      <c r="Z13" s="249"/>
    </row>
    <row r="14" spans="1:26" ht="30" customHeight="1">
      <c r="A14" s="250">
        <v>3</v>
      </c>
      <c r="B14" s="659"/>
      <c r="C14" s="513"/>
      <c r="D14" s="251"/>
      <c r="E14" s="250">
        <f t="shared" si="0"/>
        <v>0</v>
      </c>
      <c r="F14" s="252"/>
      <c r="G14" s="253"/>
      <c r="H14" s="250"/>
      <c r="I14" s="254"/>
      <c r="J14" s="255"/>
      <c r="K14" s="256" t="s">
        <v>72</v>
      </c>
      <c r="L14" s="249"/>
      <c r="M14" s="249"/>
      <c r="N14" s="249"/>
      <c r="O14" s="249"/>
      <c r="P14" s="249"/>
      <c r="Q14" s="249"/>
      <c r="R14" s="249"/>
      <c r="S14" s="249"/>
      <c r="T14" s="249"/>
      <c r="U14" s="249"/>
      <c r="V14" s="249"/>
      <c r="W14" s="249"/>
      <c r="X14" s="249"/>
      <c r="Y14" s="249"/>
      <c r="Z14" s="249"/>
    </row>
    <row r="15" spans="1:26" ht="30" customHeight="1">
      <c r="A15" s="250">
        <v>4</v>
      </c>
      <c r="B15" s="661"/>
      <c r="C15" s="513"/>
      <c r="D15" s="251"/>
      <c r="E15" s="250">
        <f t="shared" si="0"/>
        <v>0</v>
      </c>
      <c r="F15" s="252"/>
      <c r="G15" s="253"/>
      <c r="H15" s="250"/>
      <c r="I15" s="254"/>
      <c r="J15" s="255"/>
      <c r="K15" s="256" t="s">
        <v>72</v>
      </c>
      <c r="L15" s="249"/>
      <c r="M15" s="249"/>
      <c r="N15" s="249"/>
      <c r="O15" s="249"/>
      <c r="P15" s="249"/>
      <c r="Q15" s="249"/>
      <c r="R15" s="249"/>
      <c r="S15" s="249"/>
      <c r="T15" s="249"/>
      <c r="U15" s="249"/>
      <c r="V15" s="249"/>
      <c r="W15" s="249"/>
      <c r="X15" s="249"/>
      <c r="Y15" s="249"/>
      <c r="Z15" s="249"/>
    </row>
    <row r="16" spans="1:26" ht="30" customHeight="1">
      <c r="A16" s="250">
        <v>5</v>
      </c>
      <c r="B16" s="659"/>
      <c r="C16" s="513"/>
      <c r="D16" s="251"/>
      <c r="E16" s="250">
        <f t="shared" si="0"/>
        <v>0</v>
      </c>
      <c r="F16" s="252"/>
      <c r="G16" s="253"/>
      <c r="H16" s="250"/>
      <c r="I16" s="254"/>
      <c r="J16" s="255"/>
      <c r="K16" s="256" t="s">
        <v>72</v>
      </c>
      <c r="L16" s="249"/>
      <c r="M16" s="249"/>
      <c r="N16" s="249"/>
      <c r="O16" s="249"/>
      <c r="P16" s="249"/>
      <c r="Q16" s="249"/>
      <c r="R16" s="249"/>
      <c r="S16" s="249"/>
      <c r="T16" s="249"/>
      <c r="U16" s="249"/>
      <c r="V16" s="249"/>
      <c r="W16" s="249"/>
      <c r="X16" s="249"/>
      <c r="Y16" s="249"/>
      <c r="Z16" s="249"/>
    </row>
    <row r="17" spans="1:26" ht="30" customHeight="1">
      <c r="A17" s="250">
        <v>6</v>
      </c>
      <c r="B17" s="661"/>
      <c r="C17" s="513"/>
      <c r="D17" s="251"/>
      <c r="E17" s="250">
        <f t="shared" si="0"/>
        <v>0</v>
      </c>
      <c r="F17" s="252"/>
      <c r="G17" s="253"/>
      <c r="H17" s="250"/>
      <c r="I17" s="254"/>
      <c r="J17" s="255"/>
      <c r="K17" s="256" t="s">
        <v>72</v>
      </c>
      <c r="L17" s="249"/>
      <c r="M17" s="249"/>
      <c r="N17" s="249"/>
      <c r="O17" s="249"/>
      <c r="P17" s="249"/>
      <c r="Q17" s="249"/>
      <c r="R17" s="249"/>
      <c r="S17" s="249"/>
      <c r="T17" s="249"/>
      <c r="U17" s="249"/>
      <c r="V17" s="249"/>
      <c r="W17" s="249"/>
      <c r="X17" s="249"/>
      <c r="Y17" s="249"/>
      <c r="Z17" s="249"/>
    </row>
    <row r="18" spans="1:26" ht="30" customHeight="1">
      <c r="A18" s="250">
        <v>7</v>
      </c>
      <c r="B18" s="661"/>
      <c r="C18" s="513"/>
      <c r="D18" s="251"/>
      <c r="E18" s="250">
        <f t="shared" si="0"/>
        <v>0</v>
      </c>
      <c r="F18" s="252"/>
      <c r="G18" s="253"/>
      <c r="H18" s="250"/>
      <c r="I18" s="254"/>
      <c r="J18" s="255"/>
      <c r="K18" s="256" t="s">
        <v>72</v>
      </c>
      <c r="L18" s="249"/>
      <c r="M18" s="249"/>
      <c r="N18" s="249"/>
      <c r="O18" s="249"/>
      <c r="P18" s="249"/>
      <c r="Q18" s="249"/>
      <c r="R18" s="249"/>
      <c r="S18" s="249"/>
      <c r="T18" s="249"/>
      <c r="U18" s="249"/>
      <c r="V18" s="249"/>
      <c r="W18" s="249"/>
      <c r="X18" s="249"/>
      <c r="Y18" s="249"/>
      <c r="Z18" s="249"/>
    </row>
    <row r="19" spans="1:26" ht="30" customHeight="1">
      <c r="A19" s="250">
        <v>8</v>
      </c>
      <c r="B19" s="661"/>
      <c r="C19" s="513"/>
      <c r="D19" s="251"/>
      <c r="E19" s="250">
        <f t="shared" si="0"/>
        <v>0</v>
      </c>
      <c r="F19" s="252"/>
      <c r="G19" s="253"/>
      <c r="H19" s="250"/>
      <c r="I19" s="254"/>
      <c r="J19" s="255"/>
      <c r="K19" s="256" t="s">
        <v>72</v>
      </c>
      <c r="L19" s="249"/>
      <c r="M19" s="249"/>
      <c r="N19" s="249"/>
      <c r="O19" s="249"/>
      <c r="P19" s="249"/>
      <c r="Q19" s="249"/>
      <c r="R19" s="249"/>
      <c r="S19" s="249"/>
      <c r="T19" s="249"/>
      <c r="U19" s="249"/>
      <c r="V19" s="249"/>
      <c r="W19" s="249"/>
      <c r="X19" s="249"/>
      <c r="Y19" s="249"/>
      <c r="Z19" s="249"/>
    </row>
    <row r="20" spans="1:26" ht="30" customHeight="1">
      <c r="A20" s="250">
        <v>9</v>
      </c>
      <c r="B20" s="661"/>
      <c r="C20" s="513"/>
      <c r="D20" s="251"/>
      <c r="E20" s="250">
        <f t="shared" si="0"/>
        <v>0</v>
      </c>
      <c r="F20" s="252"/>
      <c r="G20" s="253"/>
      <c r="H20" s="250"/>
      <c r="I20" s="254"/>
      <c r="J20" s="255"/>
      <c r="K20" s="256" t="s">
        <v>72</v>
      </c>
      <c r="L20" s="249"/>
      <c r="M20" s="249"/>
      <c r="N20" s="249"/>
      <c r="O20" s="249"/>
      <c r="P20" s="249"/>
      <c r="Q20" s="249"/>
      <c r="R20" s="249"/>
      <c r="S20" s="249"/>
      <c r="T20" s="249"/>
      <c r="U20" s="249"/>
      <c r="V20" s="249"/>
      <c r="W20" s="249"/>
      <c r="X20" s="249"/>
      <c r="Y20" s="249"/>
      <c r="Z20" s="249"/>
    </row>
    <row r="21" spans="1:26" ht="30" customHeight="1">
      <c r="A21" s="257">
        <v>10</v>
      </c>
      <c r="B21" s="663"/>
      <c r="C21" s="664"/>
      <c r="D21" s="258"/>
      <c r="E21" s="257">
        <f t="shared" si="0"/>
        <v>0</v>
      </c>
      <c r="F21" s="259"/>
      <c r="G21" s="260"/>
      <c r="H21" s="257"/>
      <c r="I21" s="261"/>
      <c r="J21" s="262"/>
      <c r="K21" s="263" t="s">
        <v>72</v>
      </c>
      <c r="L21" s="249"/>
      <c r="M21" s="249"/>
      <c r="N21" s="249"/>
      <c r="O21" s="249"/>
      <c r="P21" s="249"/>
      <c r="Q21" s="249"/>
      <c r="R21" s="249"/>
      <c r="S21" s="249"/>
      <c r="T21" s="249"/>
      <c r="U21" s="249"/>
      <c r="V21" s="249"/>
      <c r="W21" s="249"/>
      <c r="X21" s="249"/>
      <c r="Y21" s="249"/>
      <c r="Z21" s="249"/>
    </row>
    <row r="22" spans="1:26" ht="18" customHeight="1">
      <c r="A22" s="264"/>
      <c r="B22" s="265" t="s">
        <v>231</v>
      </c>
      <c r="C22" s="266"/>
      <c r="D22" s="267"/>
      <c r="E22" s="268"/>
      <c r="F22" s="269"/>
      <c r="G22" s="270"/>
      <c r="H22" s="264"/>
      <c r="I22" s="271"/>
      <c r="J22" s="272"/>
      <c r="K22" s="273"/>
      <c r="L22" s="249"/>
      <c r="M22" s="249"/>
      <c r="N22" s="249"/>
      <c r="O22" s="249"/>
      <c r="P22" s="249"/>
      <c r="Q22" s="249"/>
      <c r="R22" s="249"/>
      <c r="S22" s="249"/>
      <c r="T22" s="249"/>
      <c r="U22" s="249"/>
      <c r="V22" s="249"/>
      <c r="W22" s="249"/>
      <c r="X22" s="249"/>
      <c r="Y22" s="249"/>
      <c r="Z22" s="249"/>
    </row>
    <row r="23" spans="1:26" ht="30" customHeight="1">
      <c r="A23" s="242">
        <v>1</v>
      </c>
      <c r="B23" s="665"/>
      <c r="C23" s="525"/>
      <c r="D23" s="243"/>
      <c r="E23" s="242">
        <f t="shared" ref="E23:E27" si="1">D23*F23</f>
        <v>0</v>
      </c>
      <c r="F23" s="244"/>
      <c r="G23" s="245"/>
      <c r="H23" s="242"/>
      <c r="I23" s="246"/>
      <c r="J23" s="247"/>
      <c r="K23" s="248" t="s">
        <v>72</v>
      </c>
      <c r="L23" s="249"/>
      <c r="M23" s="249"/>
      <c r="N23" s="249"/>
      <c r="O23" s="249"/>
      <c r="P23" s="249"/>
      <c r="Q23" s="249"/>
      <c r="R23" s="249"/>
      <c r="S23" s="249"/>
      <c r="T23" s="249"/>
      <c r="U23" s="249"/>
      <c r="V23" s="249"/>
      <c r="W23" s="249"/>
      <c r="X23" s="249"/>
      <c r="Y23" s="249"/>
      <c r="Z23" s="249"/>
    </row>
    <row r="24" spans="1:26" ht="30" customHeight="1">
      <c r="A24" s="250">
        <v>2</v>
      </c>
      <c r="B24" s="659"/>
      <c r="C24" s="513"/>
      <c r="D24" s="251"/>
      <c r="E24" s="242">
        <f t="shared" si="1"/>
        <v>0</v>
      </c>
      <c r="F24" s="252"/>
      <c r="G24" s="253"/>
      <c r="H24" s="250"/>
      <c r="I24" s="254"/>
      <c r="J24" s="255"/>
      <c r="K24" s="256" t="s">
        <v>72</v>
      </c>
      <c r="L24" s="249"/>
      <c r="M24" s="249"/>
      <c r="N24" s="249"/>
      <c r="O24" s="249"/>
      <c r="P24" s="249"/>
      <c r="Q24" s="249"/>
      <c r="R24" s="249"/>
      <c r="S24" s="249"/>
      <c r="T24" s="249"/>
      <c r="U24" s="249"/>
      <c r="V24" s="249"/>
      <c r="W24" s="249"/>
      <c r="X24" s="249"/>
      <c r="Y24" s="249"/>
      <c r="Z24" s="249"/>
    </row>
    <row r="25" spans="1:26" ht="30" customHeight="1">
      <c r="A25" s="250">
        <v>3</v>
      </c>
      <c r="B25" s="659"/>
      <c r="C25" s="513"/>
      <c r="D25" s="251"/>
      <c r="E25" s="250">
        <f t="shared" si="1"/>
        <v>0</v>
      </c>
      <c r="F25" s="252"/>
      <c r="G25" s="253"/>
      <c r="H25" s="250"/>
      <c r="I25" s="254"/>
      <c r="J25" s="255"/>
      <c r="K25" s="256" t="s">
        <v>72</v>
      </c>
      <c r="L25" s="249"/>
      <c r="M25" s="249"/>
      <c r="N25" s="249"/>
      <c r="O25" s="249"/>
      <c r="P25" s="249"/>
      <c r="Q25" s="249"/>
      <c r="R25" s="249"/>
      <c r="S25" s="249"/>
      <c r="T25" s="249"/>
      <c r="U25" s="249"/>
      <c r="V25" s="249"/>
      <c r="W25" s="249"/>
      <c r="X25" s="249"/>
      <c r="Y25" s="249"/>
      <c r="Z25" s="249"/>
    </row>
    <row r="26" spans="1:26" ht="30" customHeight="1">
      <c r="A26" s="250">
        <v>4</v>
      </c>
      <c r="B26" s="661"/>
      <c r="C26" s="513"/>
      <c r="D26" s="251"/>
      <c r="E26" s="250">
        <f t="shared" si="1"/>
        <v>0</v>
      </c>
      <c r="F26" s="252"/>
      <c r="G26" s="253"/>
      <c r="H26" s="250"/>
      <c r="I26" s="254"/>
      <c r="J26" s="255"/>
      <c r="K26" s="256" t="s">
        <v>72</v>
      </c>
      <c r="L26" s="249"/>
      <c r="M26" s="249"/>
      <c r="N26" s="249"/>
      <c r="O26" s="249"/>
      <c r="P26" s="249"/>
      <c r="Q26" s="249"/>
      <c r="R26" s="249"/>
      <c r="S26" s="249"/>
      <c r="T26" s="249"/>
      <c r="U26" s="249"/>
      <c r="V26" s="249"/>
      <c r="W26" s="249"/>
      <c r="X26" s="249"/>
      <c r="Y26" s="249"/>
      <c r="Z26" s="249"/>
    </row>
    <row r="27" spans="1:26" ht="30" customHeight="1">
      <c r="A27" s="250">
        <v>5</v>
      </c>
      <c r="B27" s="659"/>
      <c r="C27" s="513"/>
      <c r="D27" s="251"/>
      <c r="E27" s="250">
        <f t="shared" si="1"/>
        <v>0</v>
      </c>
      <c r="F27" s="252"/>
      <c r="G27" s="253"/>
      <c r="H27" s="250"/>
      <c r="I27" s="254"/>
      <c r="J27" s="255"/>
      <c r="K27" s="256" t="s">
        <v>72</v>
      </c>
      <c r="L27" s="249"/>
      <c r="M27" s="249"/>
      <c r="N27" s="249"/>
      <c r="O27" s="249"/>
      <c r="P27" s="249"/>
      <c r="Q27" s="249"/>
      <c r="R27" s="249"/>
      <c r="S27" s="249"/>
      <c r="T27" s="249"/>
      <c r="U27" s="249"/>
      <c r="V27" s="249"/>
      <c r="W27" s="249"/>
      <c r="X27" s="249"/>
      <c r="Y27" s="249"/>
      <c r="Z27" s="249"/>
    </row>
    <row r="28" spans="1:26" ht="30" customHeight="1">
      <c r="A28" s="274"/>
      <c r="B28" s="275"/>
      <c r="C28" s="276" t="s">
        <v>232</v>
      </c>
      <c r="D28" s="277"/>
      <c r="E28" s="257">
        <f>SUM(E11:E27)</f>
        <v>0</v>
      </c>
      <c r="F28" s="259"/>
      <c r="G28" s="260"/>
      <c r="H28" s="259"/>
      <c r="I28" s="260"/>
      <c r="J28" s="259"/>
      <c r="K28" s="278"/>
      <c r="L28" s="249"/>
      <c r="M28" s="249"/>
      <c r="N28" s="249"/>
      <c r="O28" s="249"/>
      <c r="P28" s="249"/>
      <c r="Q28" s="249"/>
      <c r="R28" s="249"/>
      <c r="S28" s="249"/>
      <c r="T28" s="249"/>
      <c r="U28" s="249"/>
      <c r="V28" s="249"/>
      <c r="W28" s="249"/>
      <c r="X28" s="249"/>
      <c r="Y28" s="249"/>
      <c r="Z28" s="249"/>
    </row>
    <row r="29" spans="1:26" ht="6.75" customHeight="1"/>
    <row r="30" spans="1:26" ht="12.75" customHeight="1">
      <c r="G30" s="658" t="s">
        <v>233</v>
      </c>
      <c r="H30" s="501"/>
      <c r="I30" s="501"/>
      <c r="J30" s="501"/>
      <c r="K30" s="501"/>
    </row>
    <row r="31" spans="1:26" ht="12.75" customHeight="1">
      <c r="A31" s="658" t="s">
        <v>234</v>
      </c>
      <c r="B31" s="501"/>
      <c r="C31" s="501"/>
      <c r="D31" s="501"/>
      <c r="E31" s="501"/>
      <c r="F31" s="279"/>
      <c r="G31" s="658" t="s">
        <v>235</v>
      </c>
      <c r="H31" s="501"/>
      <c r="I31" s="501"/>
      <c r="J31" s="501"/>
      <c r="K31" s="501"/>
    </row>
    <row r="32" spans="1:26" ht="9.75" customHeight="1"/>
    <row r="33" spans="1:11" ht="9.75" customHeight="1"/>
    <row r="34" spans="1:11" ht="12.75" customHeight="1">
      <c r="A34" s="660">
        <f t="shared" ref="A34:A35" si="2">C4</f>
        <v>0</v>
      </c>
      <c r="B34" s="501"/>
      <c r="C34" s="501"/>
      <c r="D34" s="501"/>
      <c r="E34" s="501"/>
      <c r="F34" s="279"/>
      <c r="G34" s="660">
        <f t="shared" ref="G34:G35" si="3">H4</f>
        <v>0</v>
      </c>
      <c r="H34" s="501"/>
      <c r="I34" s="501"/>
      <c r="J34" s="501"/>
      <c r="K34" s="501"/>
    </row>
    <row r="35" spans="1:11" ht="12.75" customHeight="1">
      <c r="A35" s="658">
        <f t="shared" si="2"/>
        <v>0</v>
      </c>
      <c r="B35" s="501"/>
      <c r="C35" s="501"/>
      <c r="D35" s="501"/>
      <c r="E35" s="501"/>
      <c r="G35" s="658">
        <f t="shared" si="3"/>
        <v>0</v>
      </c>
      <c r="H35" s="501"/>
      <c r="I35" s="501"/>
      <c r="J35" s="501"/>
      <c r="K35" s="501"/>
    </row>
    <row r="36" spans="1:11" ht="12.75" customHeight="1"/>
    <row r="37" spans="1:11" ht="12.75" customHeight="1">
      <c r="A37" s="662" t="s">
        <v>236</v>
      </c>
      <c r="B37" s="501"/>
      <c r="C37" s="501"/>
      <c r="D37" s="501"/>
      <c r="E37" s="501"/>
      <c r="F37" s="280"/>
    </row>
    <row r="38" spans="1:11" ht="12.75" customHeight="1">
      <c r="A38" s="662" t="s">
        <v>237</v>
      </c>
      <c r="B38" s="501"/>
      <c r="C38" s="501"/>
      <c r="D38" s="501"/>
      <c r="E38" s="501"/>
      <c r="F38" s="280"/>
    </row>
    <row r="39" spans="1:11" ht="12.75" customHeight="1">
      <c r="A39" s="658"/>
      <c r="B39" s="501"/>
      <c r="C39" s="501"/>
      <c r="D39" s="501"/>
      <c r="E39" s="501"/>
      <c r="F39" s="279"/>
    </row>
    <row r="40" spans="1:11" ht="12.75" customHeight="1"/>
    <row r="41" spans="1:11" ht="12.75" customHeight="1"/>
    <row r="42" spans="1:11" ht="12.75" customHeight="1"/>
    <row r="43" spans="1:11" ht="12.75" customHeight="1"/>
    <row r="44" spans="1:11" ht="12.75" customHeight="1"/>
    <row r="45" spans="1:11" ht="12.75" customHeight="1"/>
    <row r="46" spans="1:11" ht="12.75" customHeight="1"/>
    <row r="47" spans="1:11" ht="12.75" customHeight="1"/>
    <row r="48" spans="1:11"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0">
    <mergeCell ref="F10:G10"/>
    <mergeCell ref="H6:K6"/>
    <mergeCell ref="H7:K7"/>
    <mergeCell ref="H8:K8"/>
    <mergeCell ref="F9:K9"/>
    <mergeCell ref="I10:J10"/>
    <mergeCell ref="F6:G6"/>
    <mergeCell ref="F7:G7"/>
    <mergeCell ref="F8:G8"/>
    <mergeCell ref="A1:K1"/>
    <mergeCell ref="A2:K2"/>
    <mergeCell ref="B3:D3"/>
    <mergeCell ref="F3:K3"/>
    <mergeCell ref="C4:D4"/>
    <mergeCell ref="H4:K4"/>
    <mergeCell ref="F4:G4"/>
    <mergeCell ref="H5:K5"/>
    <mergeCell ref="C5:D5"/>
    <mergeCell ref="C6:D6"/>
    <mergeCell ref="C7:D7"/>
    <mergeCell ref="C8:D8"/>
    <mergeCell ref="F5:G5"/>
    <mergeCell ref="A9:A10"/>
    <mergeCell ref="B9:D10"/>
    <mergeCell ref="E9:E10"/>
    <mergeCell ref="B12:C12"/>
    <mergeCell ref="B13:C13"/>
    <mergeCell ref="B14:C14"/>
    <mergeCell ref="B15:C15"/>
    <mergeCell ref="B16:C16"/>
    <mergeCell ref="B17:C17"/>
    <mergeCell ref="B18:C18"/>
    <mergeCell ref="B19:C19"/>
    <mergeCell ref="B20:C20"/>
    <mergeCell ref="B21:C21"/>
    <mergeCell ref="B23:C23"/>
    <mergeCell ref="B24:C24"/>
    <mergeCell ref="B25:C25"/>
    <mergeCell ref="B26:C26"/>
    <mergeCell ref="A35:E35"/>
    <mergeCell ref="A37:E37"/>
    <mergeCell ref="A38:E38"/>
    <mergeCell ref="A39:E39"/>
    <mergeCell ref="B27:C27"/>
    <mergeCell ref="G30:K30"/>
    <mergeCell ref="A31:E31"/>
    <mergeCell ref="G31:K31"/>
    <mergeCell ref="A34:E34"/>
    <mergeCell ref="G34:K34"/>
    <mergeCell ref="G35:K35"/>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O1000"/>
  <sheetViews>
    <sheetView workbookViewId="0"/>
  </sheetViews>
  <sheetFormatPr defaultColWidth="12.6328125" defaultRowHeight="15" customHeight="1"/>
  <cols>
    <col min="1" max="1" width="4.26953125" customWidth="1"/>
    <col min="2" max="2" width="30.36328125" customWidth="1"/>
    <col min="3" max="4" width="4.7265625" customWidth="1"/>
    <col min="5" max="5" width="8.36328125" customWidth="1"/>
    <col min="6" max="6" width="6.7265625" customWidth="1"/>
    <col min="7" max="7" width="4.7265625" customWidth="1"/>
    <col min="8" max="8" width="4.36328125" customWidth="1"/>
    <col min="9" max="9" width="10.7265625" customWidth="1"/>
    <col min="10" max="10" width="4.7265625" customWidth="1"/>
    <col min="11" max="11" width="5" customWidth="1"/>
    <col min="12" max="12" width="7.36328125" customWidth="1"/>
    <col min="13" max="13" width="7.08984375" customWidth="1"/>
    <col min="14" max="14" width="4" customWidth="1"/>
    <col min="15" max="15" width="4.36328125" customWidth="1"/>
    <col min="16" max="16" width="10.7265625" customWidth="1"/>
    <col min="17" max="17" width="13.08984375" customWidth="1"/>
    <col min="18" max="18" width="9.6328125" customWidth="1"/>
    <col min="19" max="19" width="9.08984375" customWidth="1"/>
    <col min="20" max="20" width="4.26953125" customWidth="1"/>
    <col min="21" max="21" width="10" customWidth="1"/>
    <col min="22" max="22" width="9.08984375" customWidth="1"/>
    <col min="23" max="23" width="12" customWidth="1"/>
    <col min="24" max="24" width="11.6328125" customWidth="1"/>
    <col min="25" max="25" width="8.6328125" customWidth="1"/>
    <col min="26" max="26" width="19.90625" customWidth="1"/>
    <col min="27" max="27" width="10.36328125" customWidth="1"/>
    <col min="28" max="28" width="7.36328125" customWidth="1"/>
    <col min="29" max="30" width="10.36328125" customWidth="1"/>
    <col min="31" max="32" width="8.6328125" customWidth="1"/>
    <col min="33" max="33" width="12" customWidth="1"/>
    <col min="34" max="41" width="9.08984375" customWidth="1"/>
  </cols>
  <sheetData>
    <row r="1" spans="1:41" ht="12.75" customHeight="1">
      <c r="A1" s="679" t="s">
        <v>238</v>
      </c>
      <c r="B1" s="501"/>
      <c r="C1" s="501"/>
      <c r="D1" s="501"/>
      <c r="E1" s="501"/>
      <c r="F1" s="501"/>
      <c r="G1" s="501"/>
      <c r="H1" s="501"/>
      <c r="I1" s="501"/>
      <c r="J1" s="501"/>
      <c r="K1" s="501"/>
      <c r="L1" s="501"/>
      <c r="M1" s="501"/>
      <c r="N1" s="501"/>
      <c r="O1" s="501"/>
      <c r="P1" s="501"/>
      <c r="Q1" s="501"/>
      <c r="R1" s="501"/>
    </row>
    <row r="2" spans="1:41" ht="12.75" customHeight="1">
      <c r="A2" s="679" t="s">
        <v>220</v>
      </c>
      <c r="B2" s="501"/>
      <c r="C2" s="501"/>
      <c r="D2" s="501"/>
      <c r="E2" s="501"/>
      <c r="F2" s="501"/>
      <c r="G2" s="501"/>
      <c r="H2" s="501"/>
      <c r="I2" s="501"/>
      <c r="J2" s="501"/>
      <c r="K2" s="501"/>
      <c r="L2" s="501"/>
      <c r="M2" s="501"/>
      <c r="N2" s="501"/>
      <c r="O2" s="501"/>
      <c r="P2" s="501"/>
      <c r="Q2" s="501"/>
      <c r="R2" s="501"/>
    </row>
    <row r="3" spans="1:41" ht="4.5" customHeight="1">
      <c r="A3" s="658"/>
      <c r="B3" s="501"/>
      <c r="C3" s="501"/>
      <c r="D3" s="501"/>
      <c r="E3" s="501"/>
      <c r="F3" s="501"/>
      <c r="G3" s="501"/>
      <c r="H3" s="501"/>
      <c r="I3" s="501"/>
      <c r="J3" s="501"/>
      <c r="K3" s="501"/>
      <c r="L3" s="501"/>
      <c r="M3" s="501"/>
      <c r="N3" s="501"/>
      <c r="O3" s="501"/>
      <c r="P3" s="501"/>
      <c r="Q3" s="501"/>
    </row>
    <row r="4" spans="1:41" ht="12.75" customHeight="1">
      <c r="A4" s="281" t="s">
        <v>239</v>
      </c>
      <c r="B4" s="281"/>
      <c r="C4" s="281"/>
      <c r="D4" s="281"/>
      <c r="E4" s="281"/>
      <c r="F4" s="281"/>
    </row>
    <row r="5" spans="1:41" ht="13.5" customHeight="1">
      <c r="A5" s="666" t="s">
        <v>47</v>
      </c>
      <c r="B5" s="700" t="s">
        <v>240</v>
      </c>
      <c r="C5" s="700" t="s">
        <v>225</v>
      </c>
      <c r="D5" s="689" t="s">
        <v>52</v>
      </c>
      <c r="E5" s="681"/>
      <c r="F5" s="681"/>
      <c r="G5" s="681"/>
      <c r="H5" s="681"/>
      <c r="I5" s="682"/>
      <c r="J5" s="701" t="s">
        <v>225</v>
      </c>
      <c r="K5" s="689" t="s">
        <v>241</v>
      </c>
      <c r="L5" s="681"/>
      <c r="M5" s="681"/>
      <c r="N5" s="681"/>
      <c r="O5" s="681"/>
      <c r="P5" s="682"/>
      <c r="Q5" s="702" t="s">
        <v>242</v>
      </c>
      <c r="R5" s="703" t="s">
        <v>243</v>
      </c>
      <c r="AB5" s="2"/>
      <c r="AC5" s="2"/>
      <c r="AD5" s="2"/>
      <c r="AE5" s="2"/>
      <c r="AF5" s="2"/>
      <c r="AG5" s="2"/>
      <c r="AH5" s="2"/>
      <c r="AI5" s="2"/>
      <c r="AJ5" s="2"/>
    </row>
    <row r="6" spans="1:41" ht="14.25" customHeight="1">
      <c r="A6" s="667"/>
      <c r="B6" s="667"/>
      <c r="C6" s="667"/>
      <c r="D6" s="692" t="s">
        <v>244</v>
      </c>
      <c r="E6" s="682"/>
      <c r="F6" s="282" t="s">
        <v>245</v>
      </c>
      <c r="G6" s="692" t="s">
        <v>59</v>
      </c>
      <c r="H6" s="682"/>
      <c r="I6" s="282" t="s">
        <v>246</v>
      </c>
      <c r="J6" s="667"/>
      <c r="K6" s="692" t="s">
        <v>244</v>
      </c>
      <c r="L6" s="682"/>
      <c r="M6" s="282" t="s">
        <v>245</v>
      </c>
      <c r="N6" s="692" t="s">
        <v>59</v>
      </c>
      <c r="O6" s="682"/>
      <c r="P6" s="282" t="s">
        <v>246</v>
      </c>
      <c r="Q6" s="671"/>
      <c r="R6" s="667"/>
      <c r="W6" s="2" t="s">
        <v>247</v>
      </c>
      <c r="X6" s="2" t="s">
        <v>248</v>
      </c>
      <c r="Y6" s="2" t="s">
        <v>249</v>
      </c>
      <c r="Z6" s="2" t="s">
        <v>250</v>
      </c>
      <c r="AA6" s="2" t="s">
        <v>251</v>
      </c>
      <c r="AB6" s="2" t="s">
        <v>252</v>
      </c>
      <c r="AC6" s="2" t="s">
        <v>253</v>
      </c>
      <c r="AD6" s="2" t="s">
        <v>254</v>
      </c>
      <c r="AE6" s="2" t="s">
        <v>255</v>
      </c>
      <c r="AF6" s="2" t="s">
        <v>256</v>
      </c>
      <c r="AG6" s="2"/>
      <c r="AH6" s="2"/>
    </row>
    <row r="7" spans="1:41" ht="7.5" customHeight="1">
      <c r="A7" s="283">
        <v>1</v>
      </c>
      <c r="B7" s="284">
        <v>2</v>
      </c>
      <c r="C7" s="284">
        <v>3</v>
      </c>
      <c r="D7" s="693">
        <v>4</v>
      </c>
      <c r="E7" s="694"/>
      <c r="F7" s="284">
        <v>5</v>
      </c>
      <c r="G7" s="693">
        <v>6</v>
      </c>
      <c r="H7" s="694"/>
      <c r="I7" s="284">
        <v>7</v>
      </c>
      <c r="J7" s="284">
        <v>8</v>
      </c>
      <c r="K7" s="693">
        <v>9</v>
      </c>
      <c r="L7" s="694"/>
      <c r="M7" s="284">
        <v>10</v>
      </c>
      <c r="N7" s="693">
        <v>11</v>
      </c>
      <c r="O7" s="694"/>
      <c r="P7" s="284">
        <v>12</v>
      </c>
      <c r="Q7" s="285">
        <v>13</v>
      </c>
      <c r="R7" s="284">
        <v>14</v>
      </c>
    </row>
    <row r="8" spans="1:41" ht="18" customHeight="1">
      <c r="A8" s="286"/>
      <c r="B8" s="287" t="s">
        <v>230</v>
      </c>
      <c r="C8" s="288"/>
      <c r="D8" s="289"/>
      <c r="E8" s="290"/>
      <c r="F8" s="290"/>
      <c r="G8" s="289"/>
      <c r="H8" s="290"/>
      <c r="I8" s="288"/>
      <c r="J8" s="288"/>
      <c r="K8" s="289"/>
      <c r="L8" s="290"/>
      <c r="M8" s="288"/>
      <c r="N8" s="289"/>
      <c r="O8" s="290"/>
      <c r="P8" s="288"/>
      <c r="Q8" s="291"/>
      <c r="R8" s="288"/>
    </row>
    <row r="9" spans="1:41" ht="30" customHeight="1">
      <c r="A9" s="292">
        <v>1</v>
      </c>
      <c r="B9" s="293">
        <f>'SKP JABFUNG'!B12</f>
        <v>0</v>
      </c>
      <c r="C9" s="294">
        <f>'SKP JABFUNG'!E12</f>
        <v>0</v>
      </c>
      <c r="D9" s="295">
        <f>'SKP JABFUNG'!F12</f>
        <v>0</v>
      </c>
      <c r="E9" s="296">
        <f>'SKP JABFUNG'!G12</f>
        <v>0</v>
      </c>
      <c r="F9" s="294">
        <f>'SKP JABFUNG'!H12</f>
        <v>0</v>
      </c>
      <c r="G9" s="295">
        <f>'SKP JABFUNG'!I12</f>
        <v>0</v>
      </c>
      <c r="H9" s="296">
        <f>'SKP JABFUNG'!J12</f>
        <v>0</v>
      </c>
      <c r="I9" s="297" t="str">
        <f>'SKP JABFUNG'!K12</f>
        <v>-</v>
      </c>
      <c r="J9" s="292">
        <f>K9*'SKP JABFUNG'!D12</f>
        <v>0</v>
      </c>
      <c r="K9" s="298"/>
      <c r="L9" s="296">
        <f t="shared" ref="L9:L18" si="0">E9</f>
        <v>0</v>
      </c>
      <c r="M9" s="292"/>
      <c r="N9" s="298"/>
      <c r="O9" s="299">
        <f t="shared" ref="O9:O18" si="1">H9</f>
        <v>0</v>
      </c>
      <c r="P9" s="300" t="s">
        <v>72</v>
      </c>
      <c r="Q9" s="301" t="e">
        <f t="shared" ref="Q9:Q18" si="2">AG9</f>
        <v>#DIV/0!</v>
      </c>
      <c r="R9" s="301" t="e">
        <f t="shared" ref="R9:R18" si="3">IF(I9="-",IF(P9="-",Q9/3,Q9/4),Q9/4)</f>
        <v>#DIV/0!</v>
      </c>
      <c r="S9" s="302"/>
      <c r="T9" s="302">
        <f t="shared" ref="T9:T18" si="4">IF(D9&gt;0,1,0)</f>
        <v>0</v>
      </c>
      <c r="U9" s="302">
        <f t="shared" ref="U9:U18" si="5">IFERROR(R9,0)</f>
        <v>0</v>
      </c>
      <c r="V9" s="302"/>
      <c r="W9" s="302" t="e">
        <f t="shared" ref="W9:W18" si="6">100-(N9/G9*100)</f>
        <v>#DIV/0!</v>
      </c>
      <c r="X9" s="303" t="e">
        <f t="shared" ref="X9:X18" si="7">100-(P9/I9*100)</f>
        <v>#VALUE!</v>
      </c>
      <c r="Y9" s="302" t="e">
        <f t="shared" ref="Y9:Y18" si="8">K9/D9*100</f>
        <v>#DIV/0!</v>
      </c>
      <c r="Z9" s="302" t="e">
        <f t="shared" ref="Z9:Z18" si="9">M9/F9*100</f>
        <v>#DIV/0!</v>
      </c>
      <c r="AA9" s="302" t="e">
        <f t="shared" ref="AA9:AA18" si="10">IF(W9&gt;24,AD9,AC9)</f>
        <v>#DIV/0!</v>
      </c>
      <c r="AB9" s="302" t="e">
        <f t="shared" ref="AB9:AB18" si="11">IF(X9&gt;24,AF9,AE9)</f>
        <v>#VALUE!</v>
      </c>
      <c r="AC9" s="302" t="e">
        <f t="shared" ref="AC9:AC18" si="12">((1.76*G9-N9)/G9)*100</f>
        <v>#DIV/0!</v>
      </c>
      <c r="AD9" s="302" t="e">
        <f t="shared" ref="AD9:AD18" si="13">76-((((1.76*G9-N9)/G9)*100)-100)</f>
        <v>#DIV/0!</v>
      </c>
      <c r="AE9" s="2" t="e">
        <f t="shared" ref="AE9:AE18" si="14">((1.76*I9-P9)/I9)*100</f>
        <v>#VALUE!</v>
      </c>
      <c r="AF9" s="2" t="e">
        <f t="shared" ref="AF9:AF18" si="15">76-((((1.76*I9-P9)/I9)*100)-100)</f>
        <v>#VALUE!</v>
      </c>
      <c r="AG9" s="2" t="e">
        <f t="shared" ref="AG9:AG18" si="16">IFERROR(SUM(Y9:AB9),SUM(Y9:AA9))</f>
        <v>#DIV/0!</v>
      </c>
      <c r="AI9" s="302"/>
      <c r="AJ9" s="302"/>
      <c r="AK9" s="304" t="e">
        <f t="shared" ref="AK9:AK18" si="17">100-(N9/G9*100)</f>
        <v>#DIV/0!</v>
      </c>
      <c r="AL9" s="304" t="e">
        <f t="shared" ref="AL9:AL18" si="18">100-(P9/I9*100)</f>
        <v>#VALUE!</v>
      </c>
      <c r="AM9" s="302" t="e">
        <f t="shared" ref="AM9:AM18" si="19">IF(AND(AK9&gt;24,AL9&gt;24),(IFERROR(((K9/D9*100)+(M9/F9*100)+(76-((((1.76*G9-N9)/G9)*100)-100))+(76-((((1.76*I9-P9)/I9)*100)-100))),((K9/D9*100)+(M9/F9*100)+(76-((((1.76*G9-N9)/G9)*100)-100))))),(IFERROR(((K9/D9*100)+(M9/F9*100)+(((1.76*G9-N9)/G9)*100))+(((1.76*I9-P9)/I9)*100),((K9/D9*100)+(M9/F9*100)+(((1.76*G9-N9)/G9)*100)))))</f>
        <v>#DIV/0!</v>
      </c>
      <c r="AN9" s="2" t="e">
        <f t="shared" ref="AN9:AN18" si="20">IF(AK9&gt;24,(((K9/D9*100)+(M9/F9*100)+(76-((((1.76*G9-N9)/G9)*100)-100)))),(((K9/D9*100)+(M9/F9*100)+(((1.76*G9-N9)/G9)*100))))</f>
        <v>#DIV/0!</v>
      </c>
      <c r="AO9" s="302" t="e">
        <f t="shared" ref="AO9:AO18" si="21">IFERROR(AM9,AN9)</f>
        <v>#DIV/0!</v>
      </c>
    </row>
    <row r="10" spans="1:41" ht="30" customHeight="1">
      <c r="A10" s="305">
        <v>2</v>
      </c>
      <c r="B10" s="306">
        <f>'SKP JABFUNG'!B13</f>
        <v>0</v>
      </c>
      <c r="C10" s="294">
        <f>'SKP JABFUNG'!E13</f>
        <v>0</v>
      </c>
      <c r="D10" s="295">
        <f>'SKP JABFUNG'!F13</f>
        <v>0</v>
      </c>
      <c r="E10" s="296">
        <f>'SKP JABFUNG'!G13</f>
        <v>0</v>
      </c>
      <c r="F10" s="294">
        <f>'SKP JABFUNG'!H13</f>
        <v>0</v>
      </c>
      <c r="G10" s="295">
        <f>'SKP JABFUNG'!I13</f>
        <v>0</v>
      </c>
      <c r="H10" s="296">
        <f>'SKP JABFUNG'!J13</f>
        <v>0</v>
      </c>
      <c r="I10" s="297" t="str">
        <f>'SKP JABFUNG'!K13</f>
        <v>-</v>
      </c>
      <c r="J10" s="305">
        <f>K10*'SKP JABFUNG'!D13</f>
        <v>0</v>
      </c>
      <c r="K10" s="307"/>
      <c r="L10" s="308">
        <f t="shared" si="0"/>
        <v>0</v>
      </c>
      <c r="M10" s="305"/>
      <c r="N10" s="307"/>
      <c r="O10" s="309">
        <f t="shared" si="1"/>
        <v>0</v>
      </c>
      <c r="P10" s="310" t="s">
        <v>72</v>
      </c>
      <c r="Q10" s="311" t="e">
        <f t="shared" si="2"/>
        <v>#DIV/0!</v>
      </c>
      <c r="R10" s="311" t="e">
        <f t="shared" si="3"/>
        <v>#DIV/0!</v>
      </c>
      <c r="S10" s="302"/>
      <c r="T10" s="302">
        <f t="shared" si="4"/>
        <v>0</v>
      </c>
      <c r="U10" s="302">
        <f t="shared" si="5"/>
        <v>0</v>
      </c>
      <c r="V10" s="302"/>
      <c r="W10" s="302" t="e">
        <f t="shared" si="6"/>
        <v>#DIV/0!</v>
      </c>
      <c r="X10" s="303" t="e">
        <f t="shared" si="7"/>
        <v>#VALUE!</v>
      </c>
      <c r="Y10" s="302" t="e">
        <f t="shared" si="8"/>
        <v>#DIV/0!</v>
      </c>
      <c r="Z10" s="302" t="e">
        <f t="shared" si="9"/>
        <v>#DIV/0!</v>
      </c>
      <c r="AA10" s="302" t="e">
        <f t="shared" si="10"/>
        <v>#DIV/0!</v>
      </c>
      <c r="AB10" s="302" t="e">
        <f t="shared" si="11"/>
        <v>#VALUE!</v>
      </c>
      <c r="AC10" s="302" t="e">
        <f t="shared" si="12"/>
        <v>#DIV/0!</v>
      </c>
      <c r="AD10" s="302" t="e">
        <f t="shared" si="13"/>
        <v>#DIV/0!</v>
      </c>
      <c r="AE10" s="2" t="e">
        <f t="shared" si="14"/>
        <v>#VALUE!</v>
      </c>
      <c r="AF10" s="2" t="e">
        <f t="shared" si="15"/>
        <v>#VALUE!</v>
      </c>
      <c r="AG10" s="2" t="e">
        <f t="shared" si="16"/>
        <v>#DIV/0!</v>
      </c>
      <c r="AI10" s="302"/>
      <c r="AJ10" s="302"/>
      <c r="AK10" s="304" t="e">
        <f t="shared" si="17"/>
        <v>#DIV/0!</v>
      </c>
      <c r="AL10" s="304" t="e">
        <f t="shared" si="18"/>
        <v>#VALUE!</v>
      </c>
      <c r="AM10" s="302" t="e">
        <f t="shared" si="19"/>
        <v>#DIV/0!</v>
      </c>
      <c r="AN10" s="2" t="e">
        <f t="shared" si="20"/>
        <v>#DIV/0!</v>
      </c>
      <c r="AO10" s="302" t="e">
        <f t="shared" si="21"/>
        <v>#DIV/0!</v>
      </c>
    </row>
    <row r="11" spans="1:41" ht="30" customHeight="1">
      <c r="A11" s="305">
        <v>3</v>
      </c>
      <c r="B11" s="306">
        <f>'SKP JABFUNG'!B14</f>
        <v>0</v>
      </c>
      <c r="C11" s="294">
        <f>'SKP JABFUNG'!E14</f>
        <v>0</v>
      </c>
      <c r="D11" s="295">
        <f>'SKP JABFUNG'!F14</f>
        <v>0</v>
      </c>
      <c r="E11" s="296">
        <f>'SKP JABFUNG'!G14</f>
        <v>0</v>
      </c>
      <c r="F11" s="294">
        <f>'SKP JABFUNG'!H14</f>
        <v>0</v>
      </c>
      <c r="G11" s="295">
        <f>'SKP JABFUNG'!I14</f>
        <v>0</v>
      </c>
      <c r="H11" s="296">
        <f>'SKP JABFUNG'!J14</f>
        <v>0</v>
      </c>
      <c r="I11" s="297" t="str">
        <f>'SKP JABFUNG'!K14</f>
        <v>-</v>
      </c>
      <c r="J11" s="305">
        <f>K11*'SKP JABFUNG'!D14</f>
        <v>0</v>
      </c>
      <c r="K11" s="307"/>
      <c r="L11" s="308">
        <f t="shared" si="0"/>
        <v>0</v>
      </c>
      <c r="M11" s="305"/>
      <c r="N11" s="307"/>
      <c r="O11" s="309">
        <f t="shared" si="1"/>
        <v>0</v>
      </c>
      <c r="P11" s="310" t="s">
        <v>72</v>
      </c>
      <c r="Q11" s="311" t="e">
        <f t="shared" si="2"/>
        <v>#DIV/0!</v>
      </c>
      <c r="R11" s="311" t="e">
        <f t="shared" si="3"/>
        <v>#DIV/0!</v>
      </c>
      <c r="S11" s="302"/>
      <c r="T11" s="302">
        <f t="shared" si="4"/>
        <v>0</v>
      </c>
      <c r="U11" s="302">
        <f t="shared" si="5"/>
        <v>0</v>
      </c>
      <c r="V11" s="302"/>
      <c r="W11" s="302" t="e">
        <f t="shared" si="6"/>
        <v>#DIV/0!</v>
      </c>
      <c r="X11" s="303" t="e">
        <f t="shared" si="7"/>
        <v>#VALUE!</v>
      </c>
      <c r="Y11" s="302" t="e">
        <f t="shared" si="8"/>
        <v>#DIV/0!</v>
      </c>
      <c r="Z11" s="302" t="e">
        <f t="shared" si="9"/>
        <v>#DIV/0!</v>
      </c>
      <c r="AA11" s="302" t="e">
        <f t="shared" si="10"/>
        <v>#DIV/0!</v>
      </c>
      <c r="AB11" s="302" t="e">
        <f t="shared" si="11"/>
        <v>#VALUE!</v>
      </c>
      <c r="AC11" s="302" t="e">
        <f t="shared" si="12"/>
        <v>#DIV/0!</v>
      </c>
      <c r="AD11" s="302" t="e">
        <f t="shared" si="13"/>
        <v>#DIV/0!</v>
      </c>
      <c r="AE11" s="2" t="e">
        <f t="shared" si="14"/>
        <v>#VALUE!</v>
      </c>
      <c r="AF11" s="2" t="e">
        <f t="shared" si="15"/>
        <v>#VALUE!</v>
      </c>
      <c r="AG11" s="2" t="e">
        <f t="shared" si="16"/>
        <v>#DIV/0!</v>
      </c>
      <c r="AI11" s="2"/>
      <c r="AJ11" s="2"/>
      <c r="AK11" s="304" t="e">
        <f t="shared" si="17"/>
        <v>#DIV/0!</v>
      </c>
      <c r="AL11" s="304" t="e">
        <f t="shared" si="18"/>
        <v>#VALUE!</v>
      </c>
      <c r="AM11" s="302" t="e">
        <f t="shared" si="19"/>
        <v>#DIV/0!</v>
      </c>
      <c r="AN11" s="2" t="e">
        <f t="shared" si="20"/>
        <v>#DIV/0!</v>
      </c>
      <c r="AO11" s="302" t="e">
        <f t="shared" si="21"/>
        <v>#DIV/0!</v>
      </c>
    </row>
    <row r="12" spans="1:41" ht="30" customHeight="1">
      <c r="A12" s="305">
        <v>4</v>
      </c>
      <c r="B12" s="306">
        <f>'SKP JABFUNG'!B15</f>
        <v>0</v>
      </c>
      <c r="C12" s="294">
        <f>'SKP JABFUNG'!E15</f>
        <v>0</v>
      </c>
      <c r="D12" s="295">
        <f>'SKP JABFUNG'!F15</f>
        <v>0</v>
      </c>
      <c r="E12" s="296">
        <f>'SKP JABFUNG'!G15</f>
        <v>0</v>
      </c>
      <c r="F12" s="294">
        <f>'SKP JABFUNG'!H15</f>
        <v>0</v>
      </c>
      <c r="G12" s="295">
        <f>'SKP JABFUNG'!I15</f>
        <v>0</v>
      </c>
      <c r="H12" s="296">
        <f>'SKP JABFUNG'!J15</f>
        <v>0</v>
      </c>
      <c r="I12" s="297" t="str">
        <f>'SKP JABFUNG'!K15</f>
        <v>-</v>
      </c>
      <c r="J12" s="305">
        <f>K12*'SKP JABFUNG'!D15</f>
        <v>0</v>
      </c>
      <c r="K12" s="307"/>
      <c r="L12" s="308">
        <f t="shared" si="0"/>
        <v>0</v>
      </c>
      <c r="M12" s="305"/>
      <c r="N12" s="307"/>
      <c r="O12" s="309">
        <f t="shared" si="1"/>
        <v>0</v>
      </c>
      <c r="P12" s="310" t="s">
        <v>72</v>
      </c>
      <c r="Q12" s="311" t="e">
        <f t="shared" si="2"/>
        <v>#DIV/0!</v>
      </c>
      <c r="R12" s="311" t="e">
        <f t="shared" si="3"/>
        <v>#DIV/0!</v>
      </c>
      <c r="S12" s="302"/>
      <c r="T12" s="302">
        <f t="shared" si="4"/>
        <v>0</v>
      </c>
      <c r="U12" s="302">
        <f t="shared" si="5"/>
        <v>0</v>
      </c>
      <c r="V12" s="302"/>
      <c r="W12" s="302" t="e">
        <f t="shared" si="6"/>
        <v>#DIV/0!</v>
      </c>
      <c r="X12" s="303" t="e">
        <f t="shared" si="7"/>
        <v>#VALUE!</v>
      </c>
      <c r="Y12" s="302" t="e">
        <f t="shared" si="8"/>
        <v>#DIV/0!</v>
      </c>
      <c r="Z12" s="302" t="e">
        <f t="shared" si="9"/>
        <v>#DIV/0!</v>
      </c>
      <c r="AA12" s="302" t="e">
        <f t="shared" si="10"/>
        <v>#DIV/0!</v>
      </c>
      <c r="AB12" s="302" t="e">
        <f t="shared" si="11"/>
        <v>#VALUE!</v>
      </c>
      <c r="AC12" s="302" t="e">
        <f t="shared" si="12"/>
        <v>#DIV/0!</v>
      </c>
      <c r="AD12" s="302" t="e">
        <f t="shared" si="13"/>
        <v>#DIV/0!</v>
      </c>
      <c r="AE12" s="2" t="e">
        <f t="shared" si="14"/>
        <v>#VALUE!</v>
      </c>
      <c r="AF12" s="2" t="e">
        <f t="shared" si="15"/>
        <v>#VALUE!</v>
      </c>
      <c r="AG12" s="2" t="e">
        <f t="shared" si="16"/>
        <v>#DIV/0!</v>
      </c>
      <c r="AI12" s="302"/>
      <c r="AJ12" s="302"/>
      <c r="AK12" s="304" t="e">
        <f t="shared" si="17"/>
        <v>#DIV/0!</v>
      </c>
      <c r="AL12" s="304" t="e">
        <f t="shared" si="18"/>
        <v>#VALUE!</v>
      </c>
      <c r="AM12" s="302" t="e">
        <f t="shared" si="19"/>
        <v>#DIV/0!</v>
      </c>
      <c r="AN12" s="2" t="e">
        <f t="shared" si="20"/>
        <v>#DIV/0!</v>
      </c>
      <c r="AO12" s="302" t="e">
        <f t="shared" si="21"/>
        <v>#DIV/0!</v>
      </c>
    </row>
    <row r="13" spans="1:41" ht="30" customHeight="1">
      <c r="A13" s="305">
        <v>5</v>
      </c>
      <c r="B13" s="306">
        <f>'SKP JABFUNG'!B16</f>
        <v>0</v>
      </c>
      <c r="C13" s="294">
        <f>'SKP JABFUNG'!E16</f>
        <v>0</v>
      </c>
      <c r="D13" s="295">
        <f>'SKP JABFUNG'!F16</f>
        <v>0</v>
      </c>
      <c r="E13" s="296">
        <f>'SKP JABFUNG'!G16</f>
        <v>0</v>
      </c>
      <c r="F13" s="294">
        <f>'SKP JABFUNG'!H16</f>
        <v>0</v>
      </c>
      <c r="G13" s="295">
        <f>'SKP JABFUNG'!I16</f>
        <v>0</v>
      </c>
      <c r="H13" s="296">
        <f>'SKP JABFUNG'!J16</f>
        <v>0</v>
      </c>
      <c r="I13" s="297" t="str">
        <f>'SKP JABFUNG'!K16</f>
        <v>-</v>
      </c>
      <c r="J13" s="305">
        <f>K13*'SKP JABFUNG'!D16</f>
        <v>0</v>
      </c>
      <c r="K13" s="307"/>
      <c r="L13" s="308">
        <f t="shared" si="0"/>
        <v>0</v>
      </c>
      <c r="M13" s="305"/>
      <c r="N13" s="307"/>
      <c r="O13" s="309">
        <f t="shared" si="1"/>
        <v>0</v>
      </c>
      <c r="P13" s="310" t="s">
        <v>72</v>
      </c>
      <c r="Q13" s="311" t="e">
        <f t="shared" si="2"/>
        <v>#DIV/0!</v>
      </c>
      <c r="R13" s="311" t="e">
        <f t="shared" si="3"/>
        <v>#DIV/0!</v>
      </c>
      <c r="S13" s="302"/>
      <c r="T13" s="302">
        <f t="shared" si="4"/>
        <v>0</v>
      </c>
      <c r="U13" s="302">
        <f t="shared" si="5"/>
        <v>0</v>
      </c>
      <c r="V13" s="302"/>
      <c r="W13" s="302" t="e">
        <f t="shared" si="6"/>
        <v>#DIV/0!</v>
      </c>
      <c r="X13" s="303" t="e">
        <f t="shared" si="7"/>
        <v>#VALUE!</v>
      </c>
      <c r="Y13" s="302" t="e">
        <f t="shared" si="8"/>
        <v>#DIV/0!</v>
      </c>
      <c r="Z13" s="302" t="e">
        <f t="shared" si="9"/>
        <v>#DIV/0!</v>
      </c>
      <c r="AA13" s="302" t="e">
        <f t="shared" si="10"/>
        <v>#DIV/0!</v>
      </c>
      <c r="AB13" s="302" t="e">
        <f t="shared" si="11"/>
        <v>#VALUE!</v>
      </c>
      <c r="AC13" s="302" t="e">
        <f t="shared" si="12"/>
        <v>#DIV/0!</v>
      </c>
      <c r="AD13" s="302" t="e">
        <f t="shared" si="13"/>
        <v>#DIV/0!</v>
      </c>
      <c r="AE13" s="2" t="e">
        <f t="shared" si="14"/>
        <v>#VALUE!</v>
      </c>
      <c r="AF13" s="2" t="e">
        <f t="shared" si="15"/>
        <v>#VALUE!</v>
      </c>
      <c r="AG13" s="2" t="e">
        <f t="shared" si="16"/>
        <v>#DIV/0!</v>
      </c>
      <c r="AI13" s="302"/>
      <c r="AJ13" s="302"/>
      <c r="AK13" s="302" t="e">
        <f t="shared" si="17"/>
        <v>#DIV/0!</v>
      </c>
      <c r="AL13" s="302" t="e">
        <f t="shared" si="18"/>
        <v>#VALUE!</v>
      </c>
      <c r="AM13" s="302" t="e">
        <f t="shared" si="19"/>
        <v>#DIV/0!</v>
      </c>
      <c r="AN13" s="2" t="e">
        <f t="shared" si="20"/>
        <v>#DIV/0!</v>
      </c>
      <c r="AO13" s="302" t="e">
        <f t="shared" si="21"/>
        <v>#DIV/0!</v>
      </c>
    </row>
    <row r="14" spans="1:41" ht="30" customHeight="1">
      <c r="A14" s="305">
        <v>6</v>
      </c>
      <c r="B14" s="306">
        <f>'SKP JABFUNG'!B17</f>
        <v>0</v>
      </c>
      <c r="C14" s="294">
        <f>'SKP JABFUNG'!E17</f>
        <v>0</v>
      </c>
      <c r="D14" s="295">
        <f>'SKP JABFUNG'!F17</f>
        <v>0</v>
      </c>
      <c r="E14" s="296">
        <f>'SKP JABFUNG'!G17</f>
        <v>0</v>
      </c>
      <c r="F14" s="294">
        <f>'SKP JABFUNG'!H17</f>
        <v>0</v>
      </c>
      <c r="G14" s="295">
        <f>'SKP JABFUNG'!I17</f>
        <v>0</v>
      </c>
      <c r="H14" s="296">
        <f>'SKP JABFUNG'!J17</f>
        <v>0</v>
      </c>
      <c r="I14" s="297" t="str">
        <f>'SKP JABFUNG'!K17</f>
        <v>-</v>
      </c>
      <c r="J14" s="305">
        <f>K14*'SKP JABFUNG'!D17</f>
        <v>0</v>
      </c>
      <c r="K14" s="307"/>
      <c r="L14" s="308">
        <f t="shared" si="0"/>
        <v>0</v>
      </c>
      <c r="M14" s="305"/>
      <c r="N14" s="307"/>
      <c r="O14" s="309">
        <f t="shared" si="1"/>
        <v>0</v>
      </c>
      <c r="P14" s="310" t="s">
        <v>72</v>
      </c>
      <c r="Q14" s="311" t="e">
        <f t="shared" si="2"/>
        <v>#DIV/0!</v>
      </c>
      <c r="R14" s="311" t="e">
        <f t="shared" si="3"/>
        <v>#DIV/0!</v>
      </c>
      <c r="S14" s="302"/>
      <c r="T14" s="302">
        <f t="shared" si="4"/>
        <v>0</v>
      </c>
      <c r="U14" s="302">
        <f t="shared" si="5"/>
        <v>0</v>
      </c>
      <c r="V14" s="302"/>
      <c r="W14" s="302" t="e">
        <f t="shared" si="6"/>
        <v>#DIV/0!</v>
      </c>
      <c r="X14" s="303" t="e">
        <f t="shared" si="7"/>
        <v>#VALUE!</v>
      </c>
      <c r="Y14" s="302" t="e">
        <f t="shared" si="8"/>
        <v>#DIV/0!</v>
      </c>
      <c r="Z14" s="302" t="e">
        <f t="shared" si="9"/>
        <v>#DIV/0!</v>
      </c>
      <c r="AA14" s="302" t="e">
        <f t="shared" si="10"/>
        <v>#DIV/0!</v>
      </c>
      <c r="AB14" s="302" t="e">
        <f t="shared" si="11"/>
        <v>#VALUE!</v>
      </c>
      <c r="AC14" s="302" t="e">
        <f t="shared" si="12"/>
        <v>#DIV/0!</v>
      </c>
      <c r="AD14" s="302" t="e">
        <f t="shared" si="13"/>
        <v>#DIV/0!</v>
      </c>
      <c r="AE14" s="2" t="e">
        <f t="shared" si="14"/>
        <v>#VALUE!</v>
      </c>
      <c r="AF14" s="2" t="e">
        <f t="shared" si="15"/>
        <v>#VALUE!</v>
      </c>
      <c r="AG14" s="2" t="e">
        <f t="shared" si="16"/>
        <v>#DIV/0!</v>
      </c>
      <c r="AI14" s="302"/>
      <c r="AJ14" s="302"/>
      <c r="AK14" s="302" t="e">
        <f t="shared" si="17"/>
        <v>#DIV/0!</v>
      </c>
      <c r="AL14" s="302" t="e">
        <f t="shared" si="18"/>
        <v>#VALUE!</v>
      </c>
      <c r="AM14" s="302" t="e">
        <f t="shared" si="19"/>
        <v>#DIV/0!</v>
      </c>
      <c r="AN14" s="2" t="e">
        <f t="shared" si="20"/>
        <v>#DIV/0!</v>
      </c>
      <c r="AO14" s="302" t="e">
        <f t="shared" si="21"/>
        <v>#DIV/0!</v>
      </c>
    </row>
    <row r="15" spans="1:41" ht="30" customHeight="1">
      <c r="A15" s="305">
        <v>7</v>
      </c>
      <c r="B15" s="306">
        <f>'SKP JABFUNG'!B18</f>
        <v>0</v>
      </c>
      <c r="C15" s="294">
        <f>'SKP JABFUNG'!E18</f>
        <v>0</v>
      </c>
      <c r="D15" s="295">
        <f>'SKP JABFUNG'!F18</f>
        <v>0</v>
      </c>
      <c r="E15" s="296">
        <f>'SKP JABFUNG'!G18</f>
        <v>0</v>
      </c>
      <c r="F15" s="294">
        <f>'SKP JABFUNG'!H18</f>
        <v>0</v>
      </c>
      <c r="G15" s="295">
        <f>'SKP JABFUNG'!I18</f>
        <v>0</v>
      </c>
      <c r="H15" s="296">
        <f>'SKP JABFUNG'!J18</f>
        <v>0</v>
      </c>
      <c r="I15" s="297" t="str">
        <f>'SKP JABFUNG'!K18</f>
        <v>-</v>
      </c>
      <c r="J15" s="305">
        <f>K15*'SKP JABFUNG'!D18</f>
        <v>0</v>
      </c>
      <c r="K15" s="307"/>
      <c r="L15" s="308">
        <f t="shared" si="0"/>
        <v>0</v>
      </c>
      <c r="M15" s="305"/>
      <c r="N15" s="307"/>
      <c r="O15" s="309">
        <f t="shared" si="1"/>
        <v>0</v>
      </c>
      <c r="P15" s="310" t="s">
        <v>72</v>
      </c>
      <c r="Q15" s="311" t="e">
        <f t="shared" si="2"/>
        <v>#DIV/0!</v>
      </c>
      <c r="R15" s="311" t="e">
        <f t="shared" si="3"/>
        <v>#DIV/0!</v>
      </c>
      <c r="S15" s="302"/>
      <c r="T15" s="302">
        <f t="shared" si="4"/>
        <v>0</v>
      </c>
      <c r="U15" s="302">
        <f t="shared" si="5"/>
        <v>0</v>
      </c>
      <c r="V15" s="302"/>
      <c r="W15" s="302" t="e">
        <f t="shared" si="6"/>
        <v>#DIV/0!</v>
      </c>
      <c r="X15" s="303" t="e">
        <f t="shared" si="7"/>
        <v>#VALUE!</v>
      </c>
      <c r="Y15" s="302" t="e">
        <f t="shared" si="8"/>
        <v>#DIV/0!</v>
      </c>
      <c r="Z15" s="302" t="e">
        <f t="shared" si="9"/>
        <v>#DIV/0!</v>
      </c>
      <c r="AA15" s="302" t="e">
        <f t="shared" si="10"/>
        <v>#DIV/0!</v>
      </c>
      <c r="AB15" s="302" t="e">
        <f t="shared" si="11"/>
        <v>#VALUE!</v>
      </c>
      <c r="AC15" s="302" t="e">
        <f t="shared" si="12"/>
        <v>#DIV/0!</v>
      </c>
      <c r="AD15" s="302" t="e">
        <f t="shared" si="13"/>
        <v>#DIV/0!</v>
      </c>
      <c r="AE15" s="2" t="e">
        <f t="shared" si="14"/>
        <v>#VALUE!</v>
      </c>
      <c r="AF15" s="2" t="e">
        <f t="shared" si="15"/>
        <v>#VALUE!</v>
      </c>
      <c r="AG15" s="2" t="e">
        <f t="shared" si="16"/>
        <v>#DIV/0!</v>
      </c>
      <c r="AI15" s="302"/>
      <c r="AJ15" s="302"/>
      <c r="AK15" s="302" t="e">
        <f t="shared" si="17"/>
        <v>#DIV/0!</v>
      </c>
      <c r="AL15" s="302" t="e">
        <f t="shared" si="18"/>
        <v>#VALUE!</v>
      </c>
      <c r="AM15" s="302" t="e">
        <f t="shared" si="19"/>
        <v>#DIV/0!</v>
      </c>
      <c r="AN15" s="2" t="e">
        <f t="shared" si="20"/>
        <v>#DIV/0!</v>
      </c>
      <c r="AO15" s="302" t="e">
        <f t="shared" si="21"/>
        <v>#DIV/0!</v>
      </c>
    </row>
    <row r="16" spans="1:41" ht="30" customHeight="1">
      <c r="A16" s="305">
        <v>8</v>
      </c>
      <c r="B16" s="306">
        <f>'SKP JABFUNG'!B19</f>
        <v>0</v>
      </c>
      <c r="C16" s="294">
        <f>'SKP JABFUNG'!E19</f>
        <v>0</v>
      </c>
      <c r="D16" s="295">
        <f>'SKP JABFUNG'!F19</f>
        <v>0</v>
      </c>
      <c r="E16" s="296">
        <f>'SKP JABFUNG'!G19</f>
        <v>0</v>
      </c>
      <c r="F16" s="294">
        <f>'SKP JABFUNG'!H19</f>
        <v>0</v>
      </c>
      <c r="G16" s="295">
        <f>'SKP JABFUNG'!I19</f>
        <v>0</v>
      </c>
      <c r="H16" s="296">
        <f>'SKP JABFUNG'!J19</f>
        <v>0</v>
      </c>
      <c r="I16" s="297" t="str">
        <f>'SKP JABFUNG'!K19</f>
        <v>-</v>
      </c>
      <c r="J16" s="305">
        <f>K16*'SKP JABFUNG'!D19</f>
        <v>0</v>
      </c>
      <c r="K16" s="307"/>
      <c r="L16" s="308">
        <f t="shared" si="0"/>
        <v>0</v>
      </c>
      <c r="M16" s="305"/>
      <c r="N16" s="307"/>
      <c r="O16" s="309">
        <f t="shared" si="1"/>
        <v>0</v>
      </c>
      <c r="P16" s="310" t="s">
        <v>72</v>
      </c>
      <c r="Q16" s="311" t="e">
        <f t="shared" si="2"/>
        <v>#DIV/0!</v>
      </c>
      <c r="R16" s="311" t="e">
        <f t="shared" si="3"/>
        <v>#DIV/0!</v>
      </c>
      <c r="S16" s="302"/>
      <c r="T16" s="302">
        <f t="shared" si="4"/>
        <v>0</v>
      </c>
      <c r="U16" s="302">
        <f t="shared" si="5"/>
        <v>0</v>
      </c>
      <c r="V16" s="302"/>
      <c r="W16" s="302" t="e">
        <f t="shared" si="6"/>
        <v>#DIV/0!</v>
      </c>
      <c r="X16" s="303" t="e">
        <f t="shared" si="7"/>
        <v>#VALUE!</v>
      </c>
      <c r="Y16" s="302" t="e">
        <f t="shared" si="8"/>
        <v>#DIV/0!</v>
      </c>
      <c r="Z16" s="302" t="e">
        <f t="shared" si="9"/>
        <v>#DIV/0!</v>
      </c>
      <c r="AA16" s="302" t="e">
        <f t="shared" si="10"/>
        <v>#DIV/0!</v>
      </c>
      <c r="AB16" s="302" t="e">
        <f t="shared" si="11"/>
        <v>#VALUE!</v>
      </c>
      <c r="AC16" s="302" t="e">
        <f t="shared" si="12"/>
        <v>#DIV/0!</v>
      </c>
      <c r="AD16" s="302" t="e">
        <f t="shared" si="13"/>
        <v>#DIV/0!</v>
      </c>
      <c r="AE16" s="2" t="e">
        <f t="shared" si="14"/>
        <v>#VALUE!</v>
      </c>
      <c r="AF16" s="2" t="e">
        <f t="shared" si="15"/>
        <v>#VALUE!</v>
      </c>
      <c r="AG16" s="2" t="e">
        <f t="shared" si="16"/>
        <v>#DIV/0!</v>
      </c>
      <c r="AI16" s="302"/>
      <c r="AJ16" s="302"/>
      <c r="AK16" s="302" t="e">
        <f t="shared" si="17"/>
        <v>#DIV/0!</v>
      </c>
      <c r="AL16" s="302" t="e">
        <f t="shared" si="18"/>
        <v>#VALUE!</v>
      </c>
      <c r="AM16" s="302" t="e">
        <f t="shared" si="19"/>
        <v>#DIV/0!</v>
      </c>
      <c r="AN16" s="2" t="e">
        <f t="shared" si="20"/>
        <v>#DIV/0!</v>
      </c>
      <c r="AO16" s="302" t="e">
        <f t="shared" si="21"/>
        <v>#DIV/0!</v>
      </c>
    </row>
    <row r="17" spans="1:41" ht="30" customHeight="1">
      <c r="A17" s="305">
        <v>9</v>
      </c>
      <c r="B17" s="306">
        <f>'SKP JABFUNG'!B20</f>
        <v>0</v>
      </c>
      <c r="C17" s="294">
        <f>'SKP JABFUNG'!E20</f>
        <v>0</v>
      </c>
      <c r="D17" s="295">
        <f>'SKP JABFUNG'!F20</f>
        <v>0</v>
      </c>
      <c r="E17" s="296">
        <f>'SKP JABFUNG'!G20</f>
        <v>0</v>
      </c>
      <c r="F17" s="294">
        <f>'SKP JABFUNG'!H20</f>
        <v>0</v>
      </c>
      <c r="G17" s="295">
        <f>'SKP JABFUNG'!I20</f>
        <v>0</v>
      </c>
      <c r="H17" s="296">
        <f>'SKP JABFUNG'!J20</f>
        <v>0</v>
      </c>
      <c r="I17" s="297" t="str">
        <f>'SKP JABFUNG'!K20</f>
        <v>-</v>
      </c>
      <c r="J17" s="305">
        <f>K17*'SKP JABFUNG'!D20</f>
        <v>0</v>
      </c>
      <c r="K17" s="307"/>
      <c r="L17" s="308">
        <f t="shared" si="0"/>
        <v>0</v>
      </c>
      <c r="M17" s="305"/>
      <c r="N17" s="307"/>
      <c r="O17" s="309">
        <f t="shared" si="1"/>
        <v>0</v>
      </c>
      <c r="P17" s="310" t="s">
        <v>72</v>
      </c>
      <c r="Q17" s="311" t="e">
        <f t="shared" si="2"/>
        <v>#DIV/0!</v>
      </c>
      <c r="R17" s="311" t="e">
        <f t="shared" si="3"/>
        <v>#DIV/0!</v>
      </c>
      <c r="S17" s="302"/>
      <c r="T17" s="302">
        <f t="shared" si="4"/>
        <v>0</v>
      </c>
      <c r="U17" s="302">
        <f t="shared" si="5"/>
        <v>0</v>
      </c>
      <c r="V17" s="302"/>
      <c r="W17" s="302" t="e">
        <f t="shared" si="6"/>
        <v>#DIV/0!</v>
      </c>
      <c r="X17" s="303" t="e">
        <f t="shared" si="7"/>
        <v>#VALUE!</v>
      </c>
      <c r="Y17" s="302" t="e">
        <f t="shared" si="8"/>
        <v>#DIV/0!</v>
      </c>
      <c r="Z17" s="302" t="e">
        <f t="shared" si="9"/>
        <v>#DIV/0!</v>
      </c>
      <c r="AA17" s="302" t="e">
        <f t="shared" si="10"/>
        <v>#DIV/0!</v>
      </c>
      <c r="AB17" s="302" t="e">
        <f t="shared" si="11"/>
        <v>#VALUE!</v>
      </c>
      <c r="AC17" s="302" t="e">
        <f t="shared" si="12"/>
        <v>#DIV/0!</v>
      </c>
      <c r="AD17" s="302" t="e">
        <f t="shared" si="13"/>
        <v>#DIV/0!</v>
      </c>
      <c r="AE17" s="2" t="e">
        <f t="shared" si="14"/>
        <v>#VALUE!</v>
      </c>
      <c r="AF17" s="2" t="e">
        <f t="shared" si="15"/>
        <v>#VALUE!</v>
      </c>
      <c r="AG17" s="2" t="e">
        <f t="shared" si="16"/>
        <v>#DIV/0!</v>
      </c>
      <c r="AI17" s="302"/>
      <c r="AJ17" s="302"/>
      <c r="AK17" s="302" t="e">
        <f t="shared" si="17"/>
        <v>#DIV/0!</v>
      </c>
      <c r="AL17" s="302" t="e">
        <f t="shared" si="18"/>
        <v>#VALUE!</v>
      </c>
      <c r="AM17" s="302" t="e">
        <f t="shared" si="19"/>
        <v>#DIV/0!</v>
      </c>
      <c r="AN17" s="2" t="e">
        <f t="shared" si="20"/>
        <v>#DIV/0!</v>
      </c>
      <c r="AO17" s="302" t="e">
        <f t="shared" si="21"/>
        <v>#DIV/0!</v>
      </c>
    </row>
    <row r="18" spans="1:41" ht="30" customHeight="1">
      <c r="A18" s="305">
        <v>10</v>
      </c>
      <c r="B18" s="306">
        <f>'SKP JABFUNG'!B21</f>
        <v>0</v>
      </c>
      <c r="C18" s="294">
        <f>'SKP JABFUNG'!E21</f>
        <v>0</v>
      </c>
      <c r="D18" s="295">
        <f>'SKP JABFUNG'!F21</f>
        <v>0</v>
      </c>
      <c r="E18" s="296">
        <f>'SKP JABFUNG'!G21</f>
        <v>0</v>
      </c>
      <c r="F18" s="294">
        <f>'SKP JABFUNG'!H21</f>
        <v>0</v>
      </c>
      <c r="G18" s="295">
        <f>'SKP JABFUNG'!I21</f>
        <v>0</v>
      </c>
      <c r="H18" s="296">
        <f>'SKP JABFUNG'!J21</f>
        <v>0</v>
      </c>
      <c r="I18" s="297" t="str">
        <f>'SKP JABFUNG'!K21</f>
        <v>-</v>
      </c>
      <c r="J18" s="305">
        <f>K18*'SKP JABFUNG'!D21</f>
        <v>0</v>
      </c>
      <c r="K18" s="307"/>
      <c r="L18" s="308">
        <f t="shared" si="0"/>
        <v>0</v>
      </c>
      <c r="M18" s="305"/>
      <c r="N18" s="307"/>
      <c r="O18" s="309">
        <f t="shared" si="1"/>
        <v>0</v>
      </c>
      <c r="P18" s="310" t="s">
        <v>72</v>
      </c>
      <c r="Q18" s="312" t="e">
        <f t="shared" si="2"/>
        <v>#DIV/0!</v>
      </c>
      <c r="R18" s="311" t="e">
        <f t="shared" si="3"/>
        <v>#DIV/0!</v>
      </c>
      <c r="S18" s="302"/>
      <c r="T18" s="302">
        <f t="shared" si="4"/>
        <v>0</v>
      </c>
      <c r="U18" s="302">
        <f t="shared" si="5"/>
        <v>0</v>
      </c>
      <c r="V18" s="302"/>
      <c r="W18" s="302" t="e">
        <f t="shared" si="6"/>
        <v>#DIV/0!</v>
      </c>
      <c r="X18" s="303" t="e">
        <f t="shared" si="7"/>
        <v>#VALUE!</v>
      </c>
      <c r="Y18" s="302" t="e">
        <f t="shared" si="8"/>
        <v>#DIV/0!</v>
      </c>
      <c r="Z18" s="302" t="e">
        <f t="shared" si="9"/>
        <v>#DIV/0!</v>
      </c>
      <c r="AA18" s="302" t="e">
        <f t="shared" si="10"/>
        <v>#DIV/0!</v>
      </c>
      <c r="AB18" s="302" t="e">
        <f t="shared" si="11"/>
        <v>#VALUE!</v>
      </c>
      <c r="AC18" s="302" t="e">
        <f t="shared" si="12"/>
        <v>#DIV/0!</v>
      </c>
      <c r="AD18" s="302" t="e">
        <f t="shared" si="13"/>
        <v>#DIV/0!</v>
      </c>
      <c r="AE18" s="2" t="e">
        <f t="shared" si="14"/>
        <v>#VALUE!</v>
      </c>
      <c r="AF18" s="2" t="e">
        <f t="shared" si="15"/>
        <v>#VALUE!</v>
      </c>
      <c r="AG18" s="2" t="e">
        <f t="shared" si="16"/>
        <v>#DIV/0!</v>
      </c>
      <c r="AI18" s="302"/>
      <c r="AJ18" s="302"/>
      <c r="AK18" s="302" t="e">
        <f t="shared" si="17"/>
        <v>#DIV/0!</v>
      </c>
      <c r="AL18" s="302" t="e">
        <f t="shared" si="18"/>
        <v>#VALUE!</v>
      </c>
      <c r="AM18" s="302" t="e">
        <f t="shared" si="19"/>
        <v>#DIV/0!</v>
      </c>
      <c r="AN18" s="2" t="e">
        <f t="shared" si="20"/>
        <v>#DIV/0!</v>
      </c>
      <c r="AO18" s="302" t="e">
        <f t="shared" si="21"/>
        <v>#DIV/0!</v>
      </c>
    </row>
    <row r="19" spans="1:41" ht="18" customHeight="1">
      <c r="A19" s="313"/>
      <c r="B19" s="314" t="s">
        <v>231</v>
      </c>
      <c r="C19" s="315"/>
      <c r="D19" s="316"/>
      <c r="E19" s="317"/>
      <c r="F19" s="315"/>
      <c r="G19" s="316"/>
      <c r="H19" s="317"/>
      <c r="I19" s="315"/>
      <c r="J19" s="313"/>
      <c r="K19" s="318"/>
      <c r="L19" s="319"/>
      <c r="M19" s="313"/>
      <c r="N19" s="320"/>
      <c r="O19" s="321"/>
      <c r="P19" s="322"/>
      <c r="Q19" s="312"/>
      <c r="R19" s="323"/>
      <c r="S19" s="302"/>
      <c r="T19" s="302"/>
      <c r="U19" s="302"/>
      <c r="V19" s="302"/>
      <c r="W19" s="302"/>
      <c r="X19" s="303"/>
      <c r="Y19" s="302"/>
      <c r="Z19" s="302"/>
      <c r="AA19" s="302"/>
      <c r="AB19" s="302"/>
      <c r="AC19" s="302"/>
      <c r="AD19" s="302"/>
      <c r="AI19" s="302"/>
      <c r="AJ19" s="302"/>
      <c r="AK19" s="302"/>
      <c r="AL19" s="302"/>
      <c r="AM19" s="302"/>
      <c r="AN19" s="2"/>
      <c r="AO19" s="302"/>
    </row>
    <row r="20" spans="1:41" ht="30" customHeight="1">
      <c r="A20" s="292">
        <v>1</v>
      </c>
      <c r="B20" s="293">
        <f>'SKP JABFUNG'!B23</f>
        <v>0</v>
      </c>
      <c r="C20" s="294">
        <f>'SKP JABFUNG'!E23</f>
        <v>0</v>
      </c>
      <c r="D20" s="295">
        <f>'SKP JABFUNG'!F23</f>
        <v>0</v>
      </c>
      <c r="E20" s="296">
        <f>'SKP JABFUNG'!G23</f>
        <v>0</v>
      </c>
      <c r="F20" s="294">
        <f>'SKP JABFUNG'!H23</f>
        <v>0</v>
      </c>
      <c r="G20" s="295">
        <f>'SKP JABFUNG'!I23</f>
        <v>0</v>
      </c>
      <c r="H20" s="296">
        <f>'SKP JABFUNG'!J23</f>
        <v>0</v>
      </c>
      <c r="I20" s="297" t="str">
        <f>'SKP JABFUNG'!K23</f>
        <v>-</v>
      </c>
      <c r="J20" s="292">
        <f>K20*'SKP JABFUNG'!D23</f>
        <v>0</v>
      </c>
      <c r="K20" s="298"/>
      <c r="L20" s="296">
        <f t="shared" ref="L20:L24" si="22">E20</f>
        <v>0</v>
      </c>
      <c r="M20" s="292"/>
      <c r="N20" s="298"/>
      <c r="O20" s="299">
        <f t="shared" ref="O20:O24" si="23">H20</f>
        <v>0</v>
      </c>
      <c r="P20" s="300" t="s">
        <v>72</v>
      </c>
      <c r="Q20" s="301" t="e">
        <f t="shared" ref="Q20:Q24" si="24">AG20</f>
        <v>#DIV/0!</v>
      </c>
      <c r="R20" s="301" t="e">
        <f t="shared" ref="R20:R24" si="25">IF(I20="-",IF(P20="-",Q20/3,Q20/4),Q20/4)</f>
        <v>#DIV/0!</v>
      </c>
      <c r="S20" s="302"/>
      <c r="T20" s="302">
        <f t="shared" ref="T20:T24" si="26">IF(D20&gt;0,1,0)</f>
        <v>0</v>
      </c>
      <c r="U20" s="302">
        <f t="shared" ref="U20:U24" si="27">IFERROR(R20,0)</f>
        <v>0</v>
      </c>
      <c r="V20" s="302"/>
      <c r="W20" s="302" t="e">
        <f t="shared" ref="W20:W24" si="28">100-(N20/G20*100)</f>
        <v>#DIV/0!</v>
      </c>
      <c r="X20" s="303" t="e">
        <f t="shared" ref="X20:X24" si="29">100-(P20/I20*100)</f>
        <v>#VALUE!</v>
      </c>
      <c r="Y20" s="302" t="e">
        <f t="shared" ref="Y20:Y24" si="30">K20/D20*100</f>
        <v>#DIV/0!</v>
      </c>
      <c r="Z20" s="302" t="e">
        <f t="shared" ref="Z20:Z24" si="31">M20/F20*100</f>
        <v>#DIV/0!</v>
      </c>
      <c r="AA20" s="302" t="e">
        <f t="shared" ref="AA20:AA24" si="32">IF(W20&gt;24,AD20,AC20)</f>
        <v>#DIV/0!</v>
      </c>
      <c r="AB20" s="302" t="e">
        <f t="shared" ref="AB20:AB24" si="33">IF(X20&gt;24,AF20,AE20)</f>
        <v>#VALUE!</v>
      </c>
      <c r="AC20" s="302" t="e">
        <f t="shared" ref="AC20:AC24" si="34">((1.76*G20-N20)/G20)*100</f>
        <v>#DIV/0!</v>
      </c>
      <c r="AD20" s="302" t="e">
        <f t="shared" ref="AD20:AD24" si="35">76-((((1.76*G20-N20)/G20)*100)-100)</f>
        <v>#DIV/0!</v>
      </c>
      <c r="AE20" s="2" t="e">
        <f t="shared" ref="AE20:AE24" si="36">((1.76*I20-P20)/I20)*100</f>
        <v>#VALUE!</v>
      </c>
      <c r="AF20" s="2" t="e">
        <f t="shared" ref="AF20:AF24" si="37">76-((((1.76*I20-P20)/I20)*100)-100)</f>
        <v>#VALUE!</v>
      </c>
      <c r="AG20" s="2" t="e">
        <f t="shared" ref="AG20:AG24" si="38">IFERROR(SUM(Y20:AB20),SUM(Y20:AA20))</f>
        <v>#DIV/0!</v>
      </c>
      <c r="AI20" s="302"/>
      <c r="AJ20" s="302"/>
      <c r="AK20" s="304" t="e">
        <f t="shared" ref="AK20:AK24" si="39">100-(N20/G20*100)</f>
        <v>#DIV/0!</v>
      </c>
      <c r="AL20" s="304" t="e">
        <f t="shared" ref="AL20:AL24" si="40">100-(P20/I20*100)</f>
        <v>#VALUE!</v>
      </c>
      <c r="AM20" s="302" t="e">
        <f t="shared" ref="AM20:AM24" si="41">IF(AND(AK20&gt;24,AL20&gt;24),(IFERROR(((K20/D20*100)+(M20/F20*100)+(76-((((1.76*G20-N20)/G20)*100)-100))+(76-((((1.76*I20-P20)/I20)*100)-100))),((K20/D20*100)+(M20/F20*100)+(76-((((1.76*G20-N20)/G20)*100)-100))))),(IFERROR(((K20/D20*100)+(M20/F20*100)+(((1.76*G20-N20)/G20)*100))+(((1.76*I20-P20)/I20)*100),((K20/D20*100)+(M20/F20*100)+(((1.76*G20-N20)/G20)*100)))))</f>
        <v>#DIV/0!</v>
      </c>
      <c r="AN20" s="2" t="e">
        <f t="shared" ref="AN20:AN24" si="42">IF(AK20&gt;24,(((K20/D20*100)+(M20/F20*100)+(76-((((1.76*G20-N20)/G20)*100)-100)))),(((K20/D20*100)+(M20/F20*100)+(((1.76*G20-N20)/G20)*100))))</f>
        <v>#DIV/0!</v>
      </c>
      <c r="AO20" s="302" t="e">
        <f t="shared" ref="AO20:AO24" si="43">IFERROR(AM20,AN20)</f>
        <v>#DIV/0!</v>
      </c>
    </row>
    <row r="21" spans="1:41" ht="30" customHeight="1">
      <c r="A21" s="305">
        <v>2</v>
      </c>
      <c r="B21" s="293">
        <f>'SKP JABFUNG'!B24</f>
        <v>0</v>
      </c>
      <c r="C21" s="294">
        <f>'SKP JABFUNG'!E24</f>
        <v>0</v>
      </c>
      <c r="D21" s="295">
        <f>'SKP JABFUNG'!F24</f>
        <v>0</v>
      </c>
      <c r="E21" s="296">
        <f>'SKP JABFUNG'!G24</f>
        <v>0</v>
      </c>
      <c r="F21" s="294">
        <f>'SKP JABFUNG'!H24</f>
        <v>0</v>
      </c>
      <c r="G21" s="295">
        <f>'SKP JABFUNG'!I24</f>
        <v>0</v>
      </c>
      <c r="H21" s="296">
        <f>'SKP JABFUNG'!J24</f>
        <v>0</v>
      </c>
      <c r="I21" s="297" t="str">
        <f>'SKP JABFUNG'!K24</f>
        <v>-</v>
      </c>
      <c r="J21" s="305">
        <f>K21*'SKP JABFUNG'!D24</f>
        <v>0</v>
      </c>
      <c r="K21" s="307"/>
      <c r="L21" s="308">
        <f t="shared" si="22"/>
        <v>0</v>
      </c>
      <c r="M21" s="305"/>
      <c r="N21" s="307"/>
      <c r="O21" s="309">
        <f t="shared" si="23"/>
        <v>0</v>
      </c>
      <c r="P21" s="310" t="s">
        <v>72</v>
      </c>
      <c r="Q21" s="311" t="e">
        <f t="shared" si="24"/>
        <v>#DIV/0!</v>
      </c>
      <c r="R21" s="311" t="e">
        <f t="shared" si="25"/>
        <v>#DIV/0!</v>
      </c>
      <c r="S21" s="302"/>
      <c r="T21" s="302">
        <f t="shared" si="26"/>
        <v>0</v>
      </c>
      <c r="U21" s="302">
        <f t="shared" si="27"/>
        <v>0</v>
      </c>
      <c r="V21" s="302"/>
      <c r="W21" s="302" t="e">
        <f t="shared" si="28"/>
        <v>#DIV/0!</v>
      </c>
      <c r="X21" s="303" t="e">
        <f t="shared" si="29"/>
        <v>#VALUE!</v>
      </c>
      <c r="Y21" s="302" t="e">
        <f t="shared" si="30"/>
        <v>#DIV/0!</v>
      </c>
      <c r="Z21" s="302" t="e">
        <f t="shared" si="31"/>
        <v>#DIV/0!</v>
      </c>
      <c r="AA21" s="302" t="e">
        <f t="shared" si="32"/>
        <v>#DIV/0!</v>
      </c>
      <c r="AB21" s="302" t="e">
        <f t="shared" si="33"/>
        <v>#VALUE!</v>
      </c>
      <c r="AC21" s="302" t="e">
        <f t="shared" si="34"/>
        <v>#DIV/0!</v>
      </c>
      <c r="AD21" s="302" t="e">
        <f t="shared" si="35"/>
        <v>#DIV/0!</v>
      </c>
      <c r="AE21" s="2" t="e">
        <f t="shared" si="36"/>
        <v>#VALUE!</v>
      </c>
      <c r="AF21" s="2" t="e">
        <f t="shared" si="37"/>
        <v>#VALUE!</v>
      </c>
      <c r="AG21" s="2" t="e">
        <f t="shared" si="38"/>
        <v>#DIV/0!</v>
      </c>
      <c r="AI21" s="302"/>
      <c r="AJ21" s="302"/>
      <c r="AK21" s="304" t="e">
        <f t="shared" si="39"/>
        <v>#DIV/0!</v>
      </c>
      <c r="AL21" s="304" t="e">
        <f t="shared" si="40"/>
        <v>#VALUE!</v>
      </c>
      <c r="AM21" s="302" t="e">
        <f t="shared" si="41"/>
        <v>#DIV/0!</v>
      </c>
      <c r="AN21" s="2" t="e">
        <f t="shared" si="42"/>
        <v>#DIV/0!</v>
      </c>
      <c r="AO21" s="302" t="e">
        <f t="shared" si="43"/>
        <v>#DIV/0!</v>
      </c>
    </row>
    <row r="22" spans="1:41" ht="30" customHeight="1">
      <c r="A22" s="305">
        <v>3</v>
      </c>
      <c r="B22" s="293">
        <f>'SKP JABFUNG'!B25</f>
        <v>0</v>
      </c>
      <c r="C22" s="294">
        <f>'SKP JABFUNG'!E25</f>
        <v>0</v>
      </c>
      <c r="D22" s="295">
        <f>'SKP JABFUNG'!F25</f>
        <v>0</v>
      </c>
      <c r="E22" s="296">
        <f>'SKP JABFUNG'!G25</f>
        <v>0</v>
      </c>
      <c r="F22" s="294">
        <f>'SKP JABFUNG'!H25</f>
        <v>0</v>
      </c>
      <c r="G22" s="295">
        <f>'SKP JABFUNG'!I25</f>
        <v>0</v>
      </c>
      <c r="H22" s="296">
        <f>'SKP JABFUNG'!J25</f>
        <v>0</v>
      </c>
      <c r="I22" s="297" t="str">
        <f>'SKP JABFUNG'!K25</f>
        <v>-</v>
      </c>
      <c r="J22" s="305">
        <f>K22*'SKP JABFUNG'!D25</f>
        <v>0</v>
      </c>
      <c r="K22" s="307"/>
      <c r="L22" s="308">
        <f t="shared" si="22"/>
        <v>0</v>
      </c>
      <c r="M22" s="305"/>
      <c r="N22" s="307"/>
      <c r="O22" s="309">
        <f t="shared" si="23"/>
        <v>0</v>
      </c>
      <c r="P22" s="310" t="s">
        <v>72</v>
      </c>
      <c r="Q22" s="311" t="e">
        <f t="shared" si="24"/>
        <v>#DIV/0!</v>
      </c>
      <c r="R22" s="311" t="e">
        <f t="shared" si="25"/>
        <v>#DIV/0!</v>
      </c>
      <c r="S22" s="302"/>
      <c r="T22" s="302">
        <f t="shared" si="26"/>
        <v>0</v>
      </c>
      <c r="U22" s="302">
        <f t="shared" si="27"/>
        <v>0</v>
      </c>
      <c r="V22" s="302"/>
      <c r="W22" s="302" t="e">
        <f t="shared" si="28"/>
        <v>#DIV/0!</v>
      </c>
      <c r="X22" s="303" t="e">
        <f t="shared" si="29"/>
        <v>#VALUE!</v>
      </c>
      <c r="Y22" s="302" t="e">
        <f t="shared" si="30"/>
        <v>#DIV/0!</v>
      </c>
      <c r="Z22" s="302" t="e">
        <f t="shared" si="31"/>
        <v>#DIV/0!</v>
      </c>
      <c r="AA22" s="302" t="e">
        <f t="shared" si="32"/>
        <v>#DIV/0!</v>
      </c>
      <c r="AB22" s="302" t="e">
        <f t="shared" si="33"/>
        <v>#VALUE!</v>
      </c>
      <c r="AC22" s="302" t="e">
        <f t="shared" si="34"/>
        <v>#DIV/0!</v>
      </c>
      <c r="AD22" s="302" t="e">
        <f t="shared" si="35"/>
        <v>#DIV/0!</v>
      </c>
      <c r="AE22" s="2" t="e">
        <f t="shared" si="36"/>
        <v>#VALUE!</v>
      </c>
      <c r="AF22" s="2" t="e">
        <f t="shared" si="37"/>
        <v>#VALUE!</v>
      </c>
      <c r="AG22" s="2" t="e">
        <f t="shared" si="38"/>
        <v>#DIV/0!</v>
      </c>
      <c r="AI22" s="2"/>
      <c r="AJ22" s="2"/>
      <c r="AK22" s="304" t="e">
        <f t="shared" si="39"/>
        <v>#DIV/0!</v>
      </c>
      <c r="AL22" s="304" t="e">
        <f t="shared" si="40"/>
        <v>#VALUE!</v>
      </c>
      <c r="AM22" s="302" t="e">
        <f t="shared" si="41"/>
        <v>#DIV/0!</v>
      </c>
      <c r="AN22" s="2" t="e">
        <f t="shared" si="42"/>
        <v>#DIV/0!</v>
      </c>
      <c r="AO22" s="302" t="e">
        <f t="shared" si="43"/>
        <v>#DIV/0!</v>
      </c>
    </row>
    <row r="23" spans="1:41" ht="30" customHeight="1">
      <c r="A23" s="305">
        <v>4</v>
      </c>
      <c r="B23" s="293">
        <f>'SKP JABFUNG'!B26</f>
        <v>0</v>
      </c>
      <c r="C23" s="294">
        <f>'SKP JABFUNG'!E26</f>
        <v>0</v>
      </c>
      <c r="D23" s="295">
        <f>'SKP JABFUNG'!F26</f>
        <v>0</v>
      </c>
      <c r="E23" s="296">
        <f>'SKP JABFUNG'!G26</f>
        <v>0</v>
      </c>
      <c r="F23" s="294">
        <f>'SKP JABFUNG'!H26</f>
        <v>0</v>
      </c>
      <c r="G23" s="295">
        <f>'SKP JABFUNG'!I26</f>
        <v>0</v>
      </c>
      <c r="H23" s="296">
        <f>'SKP JABFUNG'!J26</f>
        <v>0</v>
      </c>
      <c r="I23" s="297" t="str">
        <f>'SKP JABFUNG'!K26</f>
        <v>-</v>
      </c>
      <c r="J23" s="305">
        <f>K23*'SKP JABFUNG'!D26</f>
        <v>0</v>
      </c>
      <c r="K23" s="307"/>
      <c r="L23" s="308">
        <f t="shared" si="22"/>
        <v>0</v>
      </c>
      <c r="M23" s="305"/>
      <c r="N23" s="307"/>
      <c r="O23" s="309">
        <f t="shared" si="23"/>
        <v>0</v>
      </c>
      <c r="P23" s="310" t="s">
        <v>72</v>
      </c>
      <c r="Q23" s="311" t="e">
        <f t="shared" si="24"/>
        <v>#DIV/0!</v>
      </c>
      <c r="R23" s="311" t="e">
        <f t="shared" si="25"/>
        <v>#DIV/0!</v>
      </c>
      <c r="S23" s="302"/>
      <c r="T23" s="302">
        <f t="shared" si="26"/>
        <v>0</v>
      </c>
      <c r="U23" s="302">
        <f t="shared" si="27"/>
        <v>0</v>
      </c>
      <c r="V23" s="302"/>
      <c r="W23" s="302" t="e">
        <f t="shared" si="28"/>
        <v>#DIV/0!</v>
      </c>
      <c r="X23" s="303" t="e">
        <f t="shared" si="29"/>
        <v>#VALUE!</v>
      </c>
      <c r="Y23" s="302" t="e">
        <f t="shared" si="30"/>
        <v>#DIV/0!</v>
      </c>
      <c r="Z23" s="302" t="e">
        <f t="shared" si="31"/>
        <v>#DIV/0!</v>
      </c>
      <c r="AA23" s="302" t="e">
        <f t="shared" si="32"/>
        <v>#DIV/0!</v>
      </c>
      <c r="AB23" s="302" t="e">
        <f t="shared" si="33"/>
        <v>#VALUE!</v>
      </c>
      <c r="AC23" s="302" t="e">
        <f t="shared" si="34"/>
        <v>#DIV/0!</v>
      </c>
      <c r="AD23" s="302" t="e">
        <f t="shared" si="35"/>
        <v>#DIV/0!</v>
      </c>
      <c r="AE23" s="2" t="e">
        <f t="shared" si="36"/>
        <v>#VALUE!</v>
      </c>
      <c r="AF23" s="2" t="e">
        <f t="shared" si="37"/>
        <v>#VALUE!</v>
      </c>
      <c r="AG23" s="2" t="e">
        <f t="shared" si="38"/>
        <v>#DIV/0!</v>
      </c>
      <c r="AI23" s="302"/>
      <c r="AJ23" s="302"/>
      <c r="AK23" s="304" t="e">
        <f t="shared" si="39"/>
        <v>#DIV/0!</v>
      </c>
      <c r="AL23" s="304" t="e">
        <f t="shared" si="40"/>
        <v>#VALUE!</v>
      </c>
      <c r="AM23" s="302" t="e">
        <f t="shared" si="41"/>
        <v>#DIV/0!</v>
      </c>
      <c r="AN23" s="2" t="e">
        <f t="shared" si="42"/>
        <v>#DIV/0!</v>
      </c>
      <c r="AO23" s="302" t="e">
        <f t="shared" si="43"/>
        <v>#DIV/0!</v>
      </c>
    </row>
    <row r="24" spans="1:41" ht="30" customHeight="1">
      <c r="A24" s="305">
        <v>5</v>
      </c>
      <c r="B24" s="293">
        <f>'SKP JABFUNG'!B27</f>
        <v>0</v>
      </c>
      <c r="C24" s="294">
        <f>'SKP JABFUNG'!E27</f>
        <v>0</v>
      </c>
      <c r="D24" s="295">
        <f>'SKP JABFUNG'!F27</f>
        <v>0</v>
      </c>
      <c r="E24" s="296">
        <f>'SKP JABFUNG'!G27</f>
        <v>0</v>
      </c>
      <c r="F24" s="294">
        <f>'SKP JABFUNG'!H27</f>
        <v>0</v>
      </c>
      <c r="G24" s="295">
        <f>'SKP JABFUNG'!I27</f>
        <v>0</v>
      </c>
      <c r="H24" s="296">
        <f>'SKP JABFUNG'!J27</f>
        <v>0</v>
      </c>
      <c r="I24" s="297" t="str">
        <f>'SKP JABFUNG'!K27</f>
        <v>-</v>
      </c>
      <c r="J24" s="305">
        <f>K24*'SKP JABFUNG'!D27</f>
        <v>0</v>
      </c>
      <c r="K24" s="307"/>
      <c r="L24" s="308">
        <f t="shared" si="22"/>
        <v>0</v>
      </c>
      <c r="M24" s="305"/>
      <c r="N24" s="307"/>
      <c r="O24" s="309">
        <f t="shared" si="23"/>
        <v>0</v>
      </c>
      <c r="P24" s="310" t="s">
        <v>72</v>
      </c>
      <c r="Q24" s="311" t="e">
        <f t="shared" si="24"/>
        <v>#DIV/0!</v>
      </c>
      <c r="R24" s="311" t="e">
        <f t="shared" si="25"/>
        <v>#DIV/0!</v>
      </c>
      <c r="S24" s="302"/>
      <c r="T24" s="302">
        <f t="shared" si="26"/>
        <v>0</v>
      </c>
      <c r="U24" s="302">
        <f t="shared" si="27"/>
        <v>0</v>
      </c>
      <c r="V24" s="302"/>
      <c r="W24" s="302" t="e">
        <f t="shared" si="28"/>
        <v>#DIV/0!</v>
      </c>
      <c r="X24" s="303" t="e">
        <f t="shared" si="29"/>
        <v>#VALUE!</v>
      </c>
      <c r="Y24" s="302" t="e">
        <f t="shared" si="30"/>
        <v>#DIV/0!</v>
      </c>
      <c r="Z24" s="302" t="e">
        <f t="shared" si="31"/>
        <v>#DIV/0!</v>
      </c>
      <c r="AA24" s="302" t="e">
        <f t="shared" si="32"/>
        <v>#DIV/0!</v>
      </c>
      <c r="AB24" s="302" t="e">
        <f t="shared" si="33"/>
        <v>#VALUE!</v>
      </c>
      <c r="AC24" s="302" t="e">
        <f t="shared" si="34"/>
        <v>#DIV/0!</v>
      </c>
      <c r="AD24" s="302" t="e">
        <f t="shared" si="35"/>
        <v>#DIV/0!</v>
      </c>
      <c r="AE24" s="2" t="e">
        <f t="shared" si="36"/>
        <v>#VALUE!</v>
      </c>
      <c r="AF24" s="2" t="e">
        <f t="shared" si="37"/>
        <v>#VALUE!</v>
      </c>
      <c r="AG24" s="2" t="e">
        <f t="shared" si="38"/>
        <v>#DIV/0!</v>
      </c>
      <c r="AI24" s="302"/>
      <c r="AJ24" s="302"/>
      <c r="AK24" s="302" t="e">
        <f t="shared" si="39"/>
        <v>#DIV/0!</v>
      </c>
      <c r="AL24" s="302" t="e">
        <f t="shared" si="40"/>
        <v>#VALUE!</v>
      </c>
      <c r="AM24" s="302" t="e">
        <f t="shared" si="41"/>
        <v>#DIV/0!</v>
      </c>
      <c r="AN24" s="2" t="e">
        <f t="shared" si="42"/>
        <v>#DIV/0!</v>
      </c>
      <c r="AO24" s="302" t="e">
        <f t="shared" si="43"/>
        <v>#DIV/0!</v>
      </c>
    </row>
    <row r="25" spans="1:41" ht="26.25" customHeight="1">
      <c r="A25" s="324"/>
      <c r="B25" s="325" t="s">
        <v>257</v>
      </c>
      <c r="C25" s="326"/>
      <c r="D25" s="705"/>
      <c r="E25" s="522"/>
      <c r="F25" s="522"/>
      <c r="G25" s="522"/>
      <c r="H25" s="522"/>
      <c r="I25" s="696"/>
      <c r="J25" s="327"/>
      <c r="K25" s="695"/>
      <c r="L25" s="522"/>
      <c r="M25" s="522"/>
      <c r="N25" s="522"/>
      <c r="O25" s="522"/>
      <c r="P25" s="696"/>
      <c r="Q25" s="328"/>
      <c r="R25" s="329"/>
    </row>
    <row r="26" spans="1:41" ht="15.75" customHeight="1">
      <c r="A26" s="330">
        <v>1</v>
      </c>
      <c r="B26" s="331" t="s">
        <v>258</v>
      </c>
      <c r="C26" s="331"/>
      <c r="D26" s="688"/>
      <c r="E26" s="681"/>
      <c r="F26" s="681"/>
      <c r="G26" s="681"/>
      <c r="H26" s="681"/>
      <c r="I26" s="682"/>
      <c r="J26" s="332"/>
      <c r="K26" s="697"/>
      <c r="L26" s="681"/>
      <c r="M26" s="681"/>
      <c r="N26" s="681"/>
      <c r="O26" s="681"/>
      <c r="P26" s="682"/>
      <c r="Q26" s="330"/>
      <c r="R26" s="699"/>
      <c r="Z26" s="2" t="s">
        <v>259</v>
      </c>
      <c r="AJ26" s="2" t="s">
        <v>260</v>
      </c>
      <c r="AL26" s="2"/>
    </row>
    <row r="27" spans="1:41" ht="15.75" customHeight="1">
      <c r="A27" s="330"/>
      <c r="B27" s="331" t="s">
        <v>258</v>
      </c>
      <c r="C27" s="331"/>
      <c r="D27" s="688"/>
      <c r="E27" s="681"/>
      <c r="F27" s="681"/>
      <c r="G27" s="681"/>
      <c r="H27" s="681"/>
      <c r="I27" s="682"/>
      <c r="J27" s="332"/>
      <c r="K27" s="697"/>
      <c r="L27" s="681"/>
      <c r="M27" s="681"/>
      <c r="N27" s="681"/>
      <c r="O27" s="681"/>
      <c r="P27" s="682"/>
      <c r="Q27" s="330"/>
      <c r="R27" s="704"/>
      <c r="Z27" s="2" t="s">
        <v>261</v>
      </c>
      <c r="AJ27" s="2" t="s">
        <v>262</v>
      </c>
      <c r="AL27" s="2"/>
    </row>
    <row r="28" spans="1:41" ht="15.75" customHeight="1">
      <c r="A28" s="330">
        <v>2</v>
      </c>
      <c r="B28" s="331" t="s">
        <v>263</v>
      </c>
      <c r="C28" s="331"/>
      <c r="D28" s="688"/>
      <c r="E28" s="681"/>
      <c r="F28" s="681"/>
      <c r="G28" s="681"/>
      <c r="H28" s="681"/>
      <c r="I28" s="682"/>
      <c r="J28" s="332"/>
      <c r="K28" s="697"/>
      <c r="L28" s="681"/>
      <c r="M28" s="681"/>
      <c r="N28" s="681"/>
      <c r="O28" s="681"/>
      <c r="P28" s="682"/>
      <c r="Q28" s="330"/>
      <c r="R28" s="699"/>
      <c r="AL28" s="2"/>
    </row>
    <row r="29" spans="1:41" ht="15.75" customHeight="1">
      <c r="A29" s="330"/>
      <c r="B29" s="331" t="s">
        <v>263</v>
      </c>
      <c r="C29" s="331"/>
      <c r="D29" s="688"/>
      <c r="E29" s="681"/>
      <c r="F29" s="681"/>
      <c r="G29" s="681"/>
      <c r="H29" s="681"/>
      <c r="I29" s="682"/>
      <c r="J29" s="332"/>
      <c r="K29" s="697"/>
      <c r="L29" s="681"/>
      <c r="M29" s="681"/>
      <c r="N29" s="681"/>
      <c r="O29" s="681"/>
      <c r="P29" s="682"/>
      <c r="Q29" s="330"/>
      <c r="R29" s="667"/>
      <c r="X29" s="2" t="e">
        <f>SUM(Y13:AA13)</f>
        <v>#DIV/0!</v>
      </c>
    </row>
    <row r="30" spans="1:41" ht="15.75" customHeight="1">
      <c r="A30" s="333"/>
      <c r="B30" s="334"/>
      <c r="C30" s="334"/>
      <c r="D30" s="240"/>
      <c r="E30" s="240"/>
      <c r="F30" s="240"/>
      <c r="G30" s="240"/>
      <c r="H30" s="240"/>
      <c r="I30" s="240"/>
      <c r="J30" s="335"/>
      <c r="K30" s="336"/>
      <c r="L30" s="336"/>
      <c r="M30" s="336"/>
      <c r="N30" s="336"/>
      <c r="O30" s="336"/>
      <c r="P30" s="336"/>
      <c r="Q30" s="337"/>
      <c r="R30" s="338"/>
    </row>
    <row r="31" spans="1:41" ht="13.5" customHeight="1">
      <c r="A31" s="698" t="s">
        <v>264</v>
      </c>
      <c r="B31" s="669"/>
      <c r="C31" s="669"/>
      <c r="D31" s="669"/>
      <c r="E31" s="669"/>
      <c r="F31" s="669"/>
      <c r="G31" s="669"/>
      <c r="H31" s="669"/>
      <c r="I31" s="669"/>
      <c r="J31" s="669"/>
      <c r="K31" s="669"/>
      <c r="L31" s="669"/>
      <c r="M31" s="669"/>
      <c r="N31" s="669"/>
      <c r="O31" s="669"/>
      <c r="P31" s="669"/>
      <c r="Q31" s="670"/>
      <c r="R31" s="339" t="e">
        <f>(SUM(U9:U24)/T31)+R26+R28</f>
        <v>#DIV/0!</v>
      </c>
      <c r="T31" s="2">
        <f>SUM(T9:T26)</f>
        <v>0</v>
      </c>
    </row>
    <row r="32" spans="1:41" ht="13.5" customHeight="1">
      <c r="A32" s="671"/>
      <c r="B32" s="672"/>
      <c r="C32" s="672"/>
      <c r="D32" s="672"/>
      <c r="E32" s="672"/>
      <c r="F32" s="672"/>
      <c r="G32" s="672"/>
      <c r="H32" s="672"/>
      <c r="I32" s="672"/>
      <c r="J32" s="672"/>
      <c r="K32" s="672"/>
      <c r="L32" s="672"/>
      <c r="M32" s="672"/>
      <c r="N32" s="672"/>
      <c r="O32" s="672"/>
      <c r="P32" s="672"/>
      <c r="Q32" s="673"/>
      <c r="R32" s="340" t="e">
        <f>IF(R31&lt;=50,"(Buruk)",IF(R31&lt;=60,"(Sedang)",IF(R31&lt;=75,"(Cukup)",IF(R31&lt;=90.99,"(Baik)","(Sangat Baik)"))))</f>
        <v>#DIV/0!</v>
      </c>
    </row>
    <row r="33" spans="13:18" ht="7.5" customHeight="1"/>
    <row r="34" spans="13:18" ht="12.75" customHeight="1">
      <c r="M34" s="658" t="s">
        <v>265</v>
      </c>
      <c r="N34" s="501"/>
      <c r="O34" s="501"/>
      <c r="P34" s="501"/>
      <c r="Q34" s="501"/>
      <c r="R34" s="501"/>
    </row>
    <row r="35" spans="13:18" ht="12.75" customHeight="1">
      <c r="M35" s="658" t="s">
        <v>234</v>
      </c>
      <c r="N35" s="501"/>
      <c r="O35" s="501"/>
      <c r="P35" s="501"/>
      <c r="Q35" s="501"/>
      <c r="R35" s="501"/>
    </row>
    <row r="36" spans="13:18" ht="13.5" customHeight="1"/>
    <row r="37" spans="13:18" ht="5.25" customHeight="1"/>
    <row r="38" spans="13:18" ht="12.75" customHeight="1">
      <c r="M38" s="660">
        <f>'SKP JABFUNG'!A34</f>
        <v>0</v>
      </c>
      <c r="N38" s="501"/>
      <c r="O38" s="501"/>
      <c r="P38" s="501"/>
      <c r="Q38" s="501"/>
      <c r="R38" s="501"/>
    </row>
    <row r="39" spans="13:18" ht="12.75" customHeight="1">
      <c r="M39" s="658">
        <f>'SKP JABFUNG'!A35</f>
        <v>0</v>
      </c>
      <c r="N39" s="501"/>
      <c r="O39" s="501"/>
      <c r="P39" s="501"/>
      <c r="Q39" s="501"/>
      <c r="R39" s="501"/>
    </row>
    <row r="40" spans="13:18" ht="12.75" customHeight="1"/>
    <row r="41" spans="13:18" ht="12.75" customHeight="1"/>
    <row r="42" spans="13:18" ht="12.75" customHeight="1"/>
    <row r="43" spans="13:18" ht="12.75" customHeight="1"/>
    <row r="44" spans="13:18" ht="12.75" customHeight="1"/>
    <row r="45" spans="13:18" ht="12.75" customHeight="1"/>
    <row r="46" spans="13:18" ht="12.75" customHeight="1"/>
    <row r="47" spans="13:18" ht="12.75" customHeight="1"/>
    <row r="48" spans="13:1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R26:R27"/>
    <mergeCell ref="D27:I27"/>
    <mergeCell ref="D29:I29"/>
    <mergeCell ref="D6:E6"/>
    <mergeCell ref="G6:H6"/>
    <mergeCell ref="D7:E7"/>
    <mergeCell ref="G7:H7"/>
    <mergeCell ref="D25:I25"/>
    <mergeCell ref="D26:I26"/>
    <mergeCell ref="A1:R1"/>
    <mergeCell ref="A2:R2"/>
    <mergeCell ref="A3:Q3"/>
    <mergeCell ref="A5:A6"/>
    <mergeCell ref="B5:B6"/>
    <mergeCell ref="C5:C6"/>
    <mergeCell ref="J5:J6"/>
    <mergeCell ref="D5:I5"/>
    <mergeCell ref="K5:P5"/>
    <mergeCell ref="Q5:Q6"/>
    <mergeCell ref="R5:R6"/>
    <mergeCell ref="M38:R38"/>
    <mergeCell ref="M39:R39"/>
    <mergeCell ref="K6:L6"/>
    <mergeCell ref="N6:O6"/>
    <mergeCell ref="K7:L7"/>
    <mergeCell ref="N7:O7"/>
    <mergeCell ref="K25:P25"/>
    <mergeCell ref="K26:P26"/>
    <mergeCell ref="K27:P27"/>
    <mergeCell ref="K28:P28"/>
    <mergeCell ref="K29:P29"/>
    <mergeCell ref="A31:Q32"/>
    <mergeCell ref="M34:R34"/>
    <mergeCell ref="M35:R35"/>
    <mergeCell ref="R28:R29"/>
    <mergeCell ref="D28:I28"/>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000"/>
  <sheetViews>
    <sheetView workbookViewId="0"/>
  </sheetViews>
  <sheetFormatPr defaultColWidth="12.6328125" defaultRowHeight="15" customHeight="1"/>
  <cols>
    <col min="1" max="1" width="2.7265625" customWidth="1"/>
    <col min="2" max="2" width="10.7265625" customWidth="1"/>
    <col min="3" max="3" width="20.7265625" customWidth="1"/>
    <col min="4" max="7" width="10.7265625" customWidth="1"/>
    <col min="8" max="8" width="8.7265625" customWidth="1"/>
    <col min="9" max="9" width="2.7265625" customWidth="1"/>
    <col min="10" max="10" width="30.7265625" customWidth="1"/>
    <col min="11" max="14" width="10.7265625" customWidth="1"/>
    <col min="15" max="15" width="8.6328125" customWidth="1"/>
  </cols>
  <sheetData>
    <row r="1" spans="1:14" ht="12.75" customHeight="1">
      <c r="A1" s="341"/>
      <c r="B1" s="342"/>
      <c r="C1" s="342"/>
      <c r="D1" s="342"/>
      <c r="E1" s="342"/>
      <c r="F1" s="342"/>
      <c r="G1" s="343"/>
      <c r="H1" s="2"/>
      <c r="I1" s="2"/>
      <c r="J1" s="2"/>
      <c r="K1" s="2"/>
      <c r="L1" s="2"/>
      <c r="M1" s="2"/>
      <c r="N1" s="2"/>
    </row>
    <row r="2" spans="1:14" ht="12.75" customHeight="1">
      <c r="A2" s="344" t="s">
        <v>266</v>
      </c>
      <c r="B2" s="2"/>
      <c r="C2" s="2"/>
      <c r="D2" s="2"/>
      <c r="E2" s="2"/>
      <c r="F2" s="2"/>
      <c r="G2" s="345"/>
      <c r="H2" s="2"/>
      <c r="I2" s="2"/>
      <c r="J2" s="2"/>
      <c r="K2" s="2"/>
      <c r="L2" s="2"/>
      <c r="M2" s="2"/>
      <c r="N2" s="2"/>
    </row>
    <row r="3" spans="1:14" ht="12.75" customHeight="1">
      <c r="A3" s="346"/>
      <c r="B3" s="2"/>
      <c r="C3" s="2"/>
      <c r="D3" s="2"/>
      <c r="E3" s="2"/>
      <c r="F3" s="2"/>
      <c r="G3" s="345"/>
      <c r="H3" s="2"/>
      <c r="I3" s="2"/>
      <c r="J3" s="2"/>
      <c r="K3" s="2"/>
      <c r="L3" s="2"/>
      <c r="M3" s="2"/>
      <c r="N3" s="2"/>
    </row>
    <row r="4" spans="1:14" ht="12.75" customHeight="1">
      <c r="A4" s="346"/>
      <c r="B4" s="2"/>
      <c r="C4" s="2"/>
      <c r="D4" s="2"/>
      <c r="E4" s="2"/>
      <c r="F4" s="2"/>
      <c r="G4" s="345"/>
      <c r="H4" s="2"/>
      <c r="I4" s="2"/>
      <c r="J4" s="2"/>
      <c r="K4" s="2"/>
      <c r="L4" s="2"/>
      <c r="M4" s="2"/>
      <c r="N4" s="2"/>
    </row>
    <row r="5" spans="1:14" ht="12.75" customHeight="1">
      <c r="A5" s="346"/>
      <c r="B5" s="2"/>
      <c r="C5" s="2"/>
      <c r="D5" s="2"/>
      <c r="E5" s="2"/>
      <c r="F5" s="2"/>
      <c r="G5" s="345"/>
      <c r="H5" s="2"/>
      <c r="I5" s="2"/>
      <c r="J5" s="2"/>
      <c r="K5" s="2"/>
      <c r="L5" s="2"/>
      <c r="M5" s="2"/>
      <c r="N5" s="2"/>
    </row>
    <row r="6" spans="1:14" ht="12.75" customHeight="1">
      <c r="A6" s="346"/>
      <c r="B6" s="2"/>
      <c r="C6" s="2"/>
      <c r="D6" s="2"/>
      <c r="E6" s="2"/>
      <c r="F6" s="2"/>
      <c r="G6" s="345"/>
      <c r="H6" s="2"/>
      <c r="I6" s="2"/>
      <c r="J6" s="2"/>
      <c r="K6" s="2"/>
      <c r="L6" s="2"/>
      <c r="M6" s="2"/>
      <c r="N6" s="2"/>
    </row>
    <row r="7" spans="1:14" ht="30.75" customHeight="1">
      <c r="A7" s="346"/>
      <c r="B7" s="2"/>
      <c r="C7" s="2"/>
      <c r="D7" s="2"/>
      <c r="E7" s="2"/>
      <c r="F7" s="2"/>
      <c r="G7" s="345"/>
      <c r="H7" s="2"/>
      <c r="I7" s="716" t="s">
        <v>267</v>
      </c>
      <c r="J7" s="501"/>
      <c r="K7" s="501"/>
      <c r="L7" s="501"/>
      <c r="M7" s="501"/>
      <c r="N7" s="501"/>
    </row>
    <row r="8" spans="1:14" ht="12.75" customHeight="1">
      <c r="A8" s="346"/>
      <c r="B8" s="2"/>
      <c r="C8" s="2"/>
      <c r="D8" s="2"/>
      <c r="E8" s="2"/>
      <c r="F8" s="2"/>
      <c r="G8" s="345"/>
      <c r="H8" s="2"/>
      <c r="I8" s="2"/>
      <c r="J8" s="2"/>
      <c r="K8" s="2"/>
      <c r="L8" s="2"/>
      <c r="M8" s="2"/>
      <c r="N8" s="2"/>
    </row>
    <row r="9" spans="1:14" ht="12.75" customHeight="1">
      <c r="A9" s="346"/>
      <c r="B9" s="2"/>
      <c r="C9" s="2"/>
      <c r="D9" s="2"/>
      <c r="E9" s="2"/>
      <c r="F9" s="2"/>
      <c r="G9" s="345"/>
      <c r="H9" s="2"/>
      <c r="I9" s="11"/>
      <c r="J9" s="11"/>
      <c r="K9" s="11" t="s">
        <v>268</v>
      </c>
      <c r="L9" s="11"/>
      <c r="M9" s="11"/>
      <c r="N9" s="11"/>
    </row>
    <row r="10" spans="1:14" ht="21" customHeight="1">
      <c r="A10" s="346"/>
      <c r="B10" s="2"/>
      <c r="C10" s="2"/>
      <c r="D10" s="2"/>
      <c r="E10" s="2"/>
      <c r="F10" s="2"/>
      <c r="G10" s="345"/>
      <c r="H10" s="2"/>
      <c r="I10" s="11"/>
      <c r="J10" s="11"/>
      <c r="K10" s="11" t="s">
        <v>269</v>
      </c>
      <c r="L10" s="11" t="s">
        <v>270</v>
      </c>
      <c r="M10" s="11" t="s">
        <v>271</v>
      </c>
      <c r="N10" s="11"/>
    </row>
    <row r="11" spans="1:14" ht="21" customHeight="1">
      <c r="A11" s="347"/>
      <c r="B11" s="348"/>
      <c r="C11" s="348"/>
      <c r="D11" s="348"/>
      <c r="E11" s="348"/>
      <c r="F11" s="348"/>
      <c r="G11" s="349"/>
      <c r="H11" s="2"/>
      <c r="I11" s="350" t="s">
        <v>70</v>
      </c>
      <c r="J11" s="351" t="s">
        <v>272</v>
      </c>
      <c r="K11" s="352"/>
      <c r="L11" s="352"/>
      <c r="M11" s="352"/>
      <c r="N11" s="353"/>
    </row>
    <row r="12" spans="1:14" ht="21" customHeight="1">
      <c r="A12" s="346"/>
      <c r="B12" s="2"/>
      <c r="C12" s="2"/>
      <c r="D12" s="2"/>
      <c r="E12" s="2" t="s">
        <v>273</v>
      </c>
      <c r="F12" s="2"/>
      <c r="G12" s="345"/>
      <c r="H12" s="2"/>
      <c r="I12" s="354"/>
      <c r="J12" s="355" t="s">
        <v>274</v>
      </c>
      <c r="K12" s="355">
        <f>'SKP JABFUNG'!H4</f>
        <v>0</v>
      </c>
      <c r="L12" s="352"/>
      <c r="M12" s="352"/>
      <c r="N12" s="353"/>
    </row>
    <row r="13" spans="1:14" ht="21" customHeight="1">
      <c r="A13" s="346"/>
      <c r="B13" s="2"/>
      <c r="C13" s="2"/>
      <c r="D13" s="2"/>
      <c r="E13" s="658" t="s">
        <v>275</v>
      </c>
      <c r="F13" s="501"/>
      <c r="G13" s="530"/>
      <c r="H13" s="2"/>
      <c r="I13" s="354"/>
      <c r="J13" s="355" t="s">
        <v>276</v>
      </c>
      <c r="K13" s="355">
        <f>'SKP JABFUNG'!H5</f>
        <v>0</v>
      </c>
      <c r="L13" s="352"/>
      <c r="M13" s="352"/>
      <c r="N13" s="353"/>
    </row>
    <row r="14" spans="1:14" ht="21" customHeight="1">
      <c r="A14" s="346"/>
      <c r="B14" s="2"/>
      <c r="C14" s="2"/>
      <c r="D14" s="2"/>
      <c r="E14" s="2"/>
      <c r="F14" s="2"/>
      <c r="G14" s="345"/>
      <c r="H14" s="2"/>
      <c r="I14" s="354"/>
      <c r="J14" s="355" t="s">
        <v>277</v>
      </c>
      <c r="K14" s="355">
        <f>'SKP JABFUNG'!H6</f>
        <v>0</v>
      </c>
      <c r="L14" s="352"/>
      <c r="M14" s="352"/>
      <c r="N14" s="353"/>
    </row>
    <row r="15" spans="1:14" ht="21" customHeight="1">
      <c r="A15" s="346"/>
      <c r="B15" s="2"/>
      <c r="C15" s="2"/>
      <c r="D15" s="2"/>
      <c r="E15" s="2"/>
      <c r="F15" s="2"/>
      <c r="G15" s="345"/>
      <c r="H15" s="2"/>
      <c r="I15" s="354"/>
      <c r="J15" s="355" t="s">
        <v>278</v>
      </c>
      <c r="K15" s="355">
        <f>'SKP JABFUNG'!H7</f>
        <v>0</v>
      </c>
      <c r="L15" s="352"/>
      <c r="M15" s="352"/>
      <c r="N15" s="353"/>
    </row>
    <row r="16" spans="1:14" ht="21" customHeight="1">
      <c r="A16" s="346"/>
      <c r="B16" s="2"/>
      <c r="C16" s="2"/>
      <c r="D16" s="2"/>
      <c r="E16" s="717">
        <f t="shared" ref="E16:E17" si="0">K18</f>
        <v>0</v>
      </c>
      <c r="F16" s="501"/>
      <c r="G16" s="530"/>
      <c r="H16" s="2"/>
      <c r="I16" s="356"/>
      <c r="J16" s="355" t="s">
        <v>279</v>
      </c>
      <c r="K16" s="355">
        <f>'SKP JABFUNG'!H8</f>
        <v>0</v>
      </c>
      <c r="L16" s="352"/>
      <c r="M16" s="352"/>
      <c r="N16" s="353"/>
    </row>
    <row r="17" spans="1:14" ht="21" customHeight="1">
      <c r="A17" s="346"/>
      <c r="B17" s="2"/>
      <c r="C17" s="2"/>
      <c r="D17" s="2"/>
      <c r="E17" s="658">
        <f t="shared" si="0"/>
        <v>0</v>
      </c>
      <c r="F17" s="501"/>
      <c r="G17" s="530"/>
      <c r="H17" s="2"/>
      <c r="I17" s="350" t="s">
        <v>280</v>
      </c>
      <c r="J17" s="351" t="s">
        <v>275</v>
      </c>
      <c r="K17" s="352"/>
      <c r="L17" s="352"/>
      <c r="M17" s="352"/>
      <c r="N17" s="353"/>
    </row>
    <row r="18" spans="1:14" ht="21" customHeight="1">
      <c r="A18" s="346" t="s">
        <v>281</v>
      </c>
      <c r="B18" s="2"/>
      <c r="C18" s="2"/>
      <c r="D18" s="2"/>
      <c r="E18" s="2"/>
      <c r="F18" s="2"/>
      <c r="G18" s="345"/>
      <c r="H18" s="2"/>
      <c r="I18" s="354"/>
      <c r="J18" s="355" t="s">
        <v>274</v>
      </c>
      <c r="K18" s="355">
        <f>'SKP JABFUNG'!C4</f>
        <v>0</v>
      </c>
      <c r="L18" s="352"/>
      <c r="M18" s="352"/>
      <c r="N18" s="353"/>
    </row>
    <row r="19" spans="1:14" ht="21" customHeight="1">
      <c r="A19" s="712" t="s">
        <v>220</v>
      </c>
      <c r="B19" s="501"/>
      <c r="C19" s="501"/>
      <c r="D19" s="2"/>
      <c r="E19" s="2"/>
      <c r="F19" s="2"/>
      <c r="G19" s="345"/>
      <c r="H19" s="2"/>
      <c r="I19" s="354"/>
      <c r="J19" s="355" t="s">
        <v>276</v>
      </c>
      <c r="K19" s="355">
        <f>'SKP JABFUNG'!C5</f>
        <v>0</v>
      </c>
      <c r="L19" s="352"/>
      <c r="M19" s="352"/>
      <c r="N19" s="353"/>
    </row>
    <row r="20" spans="1:14" ht="21" customHeight="1">
      <c r="A20" s="712" t="s">
        <v>272</v>
      </c>
      <c r="B20" s="501"/>
      <c r="C20" s="501"/>
      <c r="D20" s="2"/>
      <c r="E20" s="2"/>
      <c r="F20" s="2"/>
      <c r="G20" s="345"/>
      <c r="H20" s="2"/>
      <c r="I20" s="354"/>
      <c r="J20" s="355" t="s">
        <v>277</v>
      </c>
      <c r="K20" s="355">
        <f>'SKP JABFUNG'!C6</f>
        <v>0</v>
      </c>
      <c r="L20" s="352"/>
      <c r="M20" s="352"/>
      <c r="N20" s="353"/>
    </row>
    <row r="21" spans="1:14" ht="21" customHeight="1">
      <c r="A21" s="346"/>
      <c r="B21" s="2"/>
      <c r="C21" s="2"/>
      <c r="D21" s="2"/>
      <c r="E21" s="2"/>
      <c r="F21" s="2"/>
      <c r="G21" s="345"/>
      <c r="H21" s="2"/>
      <c r="I21" s="354"/>
      <c r="J21" s="355" t="s">
        <v>278</v>
      </c>
      <c r="K21" s="355">
        <f>'SKP JABFUNG'!C7</f>
        <v>0</v>
      </c>
      <c r="L21" s="352"/>
      <c r="M21" s="352"/>
      <c r="N21" s="353"/>
    </row>
    <row r="22" spans="1:14" ht="21" customHeight="1">
      <c r="A22" s="346"/>
      <c r="B22" s="2"/>
      <c r="C22" s="2"/>
      <c r="D22" s="2"/>
      <c r="E22" s="2"/>
      <c r="F22" s="2"/>
      <c r="G22" s="345"/>
      <c r="H22" s="2"/>
      <c r="I22" s="356"/>
      <c r="J22" s="355" t="s">
        <v>279</v>
      </c>
      <c r="K22" s="355">
        <f>'SKP JABFUNG'!C8</f>
        <v>0</v>
      </c>
      <c r="L22" s="352"/>
      <c r="M22" s="352"/>
      <c r="N22" s="353"/>
    </row>
    <row r="23" spans="1:14" ht="21" customHeight="1">
      <c r="A23" s="712">
        <f t="shared" ref="A23:A24" si="1">K12</f>
        <v>0</v>
      </c>
      <c r="B23" s="501"/>
      <c r="C23" s="501"/>
      <c r="D23" s="2"/>
      <c r="E23" s="2"/>
      <c r="F23" s="2"/>
      <c r="G23" s="345"/>
      <c r="H23" s="2"/>
      <c r="I23" s="350" t="s">
        <v>282</v>
      </c>
      <c r="J23" s="351" t="s">
        <v>283</v>
      </c>
      <c r="K23" s="352"/>
      <c r="L23" s="352"/>
      <c r="M23" s="352"/>
      <c r="N23" s="353"/>
    </row>
    <row r="24" spans="1:14" ht="21" customHeight="1">
      <c r="A24" s="708">
        <f t="shared" si="1"/>
        <v>0</v>
      </c>
      <c r="B24" s="501"/>
      <c r="C24" s="501"/>
      <c r="D24" s="2"/>
      <c r="E24" s="2" t="s">
        <v>281</v>
      </c>
      <c r="F24" s="2"/>
      <c r="G24" s="345"/>
      <c r="H24" s="2"/>
      <c r="I24" s="354"/>
      <c r="J24" s="355" t="s">
        <v>274</v>
      </c>
      <c r="K24" s="355"/>
      <c r="L24" s="352"/>
      <c r="M24" s="352"/>
      <c r="N24" s="353"/>
    </row>
    <row r="25" spans="1:14" ht="21" customHeight="1">
      <c r="A25" s="346"/>
      <c r="B25" s="2"/>
      <c r="C25" s="2"/>
      <c r="D25" s="2"/>
      <c r="E25" s="2" t="s">
        <v>284</v>
      </c>
      <c r="F25" s="2"/>
      <c r="G25" s="345"/>
      <c r="H25" s="2"/>
      <c r="I25" s="354"/>
      <c r="J25" s="355" t="s">
        <v>276</v>
      </c>
      <c r="K25" s="355"/>
      <c r="L25" s="352"/>
      <c r="M25" s="352"/>
      <c r="N25" s="353"/>
    </row>
    <row r="26" spans="1:14" ht="21" customHeight="1">
      <c r="A26" s="346"/>
      <c r="B26" s="2"/>
      <c r="C26" s="2"/>
      <c r="D26" s="2"/>
      <c r="E26" s="2"/>
      <c r="F26" s="2"/>
      <c r="G26" s="345"/>
      <c r="H26" s="2"/>
      <c r="I26" s="354"/>
      <c r="J26" s="355" t="s">
        <v>277</v>
      </c>
      <c r="K26" s="355"/>
      <c r="L26" s="352"/>
      <c r="M26" s="352"/>
      <c r="N26" s="353"/>
    </row>
    <row r="27" spans="1:14" ht="21" customHeight="1">
      <c r="A27" s="346"/>
      <c r="B27" s="2"/>
      <c r="C27" s="2"/>
      <c r="D27" s="2"/>
      <c r="E27" s="658">
        <f t="shared" ref="E27:E28" si="2">K24</f>
        <v>0</v>
      </c>
      <c r="F27" s="501"/>
      <c r="G27" s="530"/>
      <c r="H27" s="2"/>
      <c r="I27" s="354"/>
      <c r="J27" s="355" t="s">
        <v>278</v>
      </c>
      <c r="K27" s="355"/>
      <c r="L27" s="352"/>
      <c r="M27" s="352"/>
      <c r="N27" s="353"/>
    </row>
    <row r="28" spans="1:14" ht="21" customHeight="1">
      <c r="A28" s="347"/>
      <c r="B28" s="348"/>
      <c r="C28" s="348"/>
      <c r="D28" s="348"/>
      <c r="E28" s="709">
        <f t="shared" si="2"/>
        <v>0</v>
      </c>
      <c r="F28" s="525"/>
      <c r="G28" s="526"/>
      <c r="H28" s="2"/>
      <c r="I28" s="356"/>
      <c r="J28" s="355" t="s">
        <v>279</v>
      </c>
      <c r="K28" s="355"/>
      <c r="L28" s="352"/>
      <c r="M28" s="352"/>
      <c r="N28" s="353"/>
    </row>
    <row r="29" spans="1:14" ht="21" customHeight="1">
      <c r="A29" s="2"/>
      <c r="B29" s="2"/>
      <c r="C29" s="2"/>
      <c r="D29" s="2"/>
      <c r="E29" s="2"/>
      <c r="F29" s="2"/>
      <c r="G29" s="2"/>
      <c r="H29" s="2"/>
      <c r="I29" s="2"/>
      <c r="J29" s="2"/>
      <c r="K29" s="2"/>
      <c r="L29" s="2"/>
      <c r="M29" s="2"/>
      <c r="N29" s="2"/>
    </row>
    <row r="30" spans="1:14" ht="21" customHeight="1">
      <c r="A30" s="707" t="s">
        <v>285</v>
      </c>
      <c r="B30" s="501"/>
      <c r="C30" s="501"/>
      <c r="D30" s="501"/>
      <c r="E30" s="501"/>
      <c r="F30" s="501"/>
      <c r="G30" s="501"/>
      <c r="H30" s="2"/>
      <c r="I30" s="707" t="s">
        <v>285</v>
      </c>
      <c r="J30" s="501"/>
      <c r="K30" s="501"/>
      <c r="L30" s="501"/>
      <c r="M30" s="501"/>
      <c r="N30" s="501"/>
    </row>
    <row r="31" spans="1:14" ht="12.75" customHeight="1">
      <c r="A31" s="2"/>
      <c r="B31" s="2"/>
      <c r="C31" s="2"/>
      <c r="D31" s="2"/>
      <c r="E31" s="2"/>
      <c r="F31" s="2"/>
      <c r="G31" s="2"/>
      <c r="I31" s="4"/>
      <c r="J31" s="4"/>
      <c r="K31" s="4"/>
      <c r="L31" s="4"/>
      <c r="M31" s="4"/>
      <c r="N31" s="4"/>
    </row>
    <row r="32" spans="1:14" ht="12.75" customHeight="1">
      <c r="A32" s="2"/>
      <c r="B32" s="2"/>
      <c r="C32" s="2"/>
      <c r="D32" s="2"/>
      <c r="E32" s="2"/>
      <c r="F32" s="2"/>
      <c r="G32" s="2"/>
    </row>
    <row r="33" spans="1:14" ht="12.75" customHeight="1">
      <c r="A33" s="2"/>
      <c r="B33" s="2"/>
      <c r="C33" s="2"/>
      <c r="D33" s="2"/>
      <c r="E33" s="2"/>
      <c r="F33" s="2"/>
      <c r="G33" s="2"/>
      <c r="H33" s="2"/>
      <c r="I33" s="4"/>
      <c r="J33" s="4"/>
      <c r="K33" s="4"/>
      <c r="L33" s="4"/>
      <c r="M33" s="4"/>
      <c r="N33" s="4"/>
    </row>
    <row r="34" spans="1:14" ht="21" customHeight="1">
      <c r="A34" s="357" t="s">
        <v>286</v>
      </c>
      <c r="B34" s="358" t="s">
        <v>287</v>
      </c>
      <c r="C34" s="359"/>
      <c r="D34" s="359"/>
      <c r="E34" s="360"/>
      <c r="F34" s="710" t="s">
        <v>288</v>
      </c>
      <c r="G34" s="523"/>
      <c r="H34" s="2"/>
      <c r="I34" s="361" t="s">
        <v>289</v>
      </c>
      <c r="J34" s="362" t="s">
        <v>290</v>
      </c>
      <c r="K34" s="359"/>
      <c r="L34" s="359"/>
      <c r="M34" s="359"/>
      <c r="N34" s="360"/>
    </row>
    <row r="35" spans="1:14" ht="21" customHeight="1">
      <c r="A35" s="346"/>
      <c r="B35" s="363" t="s">
        <v>291</v>
      </c>
      <c r="C35" s="364"/>
      <c r="D35" s="365" t="e">
        <f>'PENGUKURAN JABFUNG'!R31</f>
        <v>#DIV/0!</v>
      </c>
      <c r="E35" s="366" t="s">
        <v>292</v>
      </c>
      <c r="F35" s="713" t="e">
        <f>D35*0.6</f>
        <v>#DIV/0!</v>
      </c>
      <c r="G35" s="530"/>
      <c r="I35" s="346"/>
      <c r="J35" s="367" t="s">
        <v>293</v>
      </c>
      <c r="K35" s="2"/>
      <c r="L35" s="2"/>
      <c r="M35" s="2"/>
      <c r="N35" s="345"/>
    </row>
    <row r="36" spans="1:14" ht="21" customHeight="1">
      <c r="A36" s="346"/>
      <c r="B36" s="711" t="s">
        <v>294</v>
      </c>
      <c r="C36" s="353" t="s">
        <v>295</v>
      </c>
      <c r="D36" s="368"/>
      <c r="E36" s="366" t="str">
        <f t="shared" ref="E36:E40" si="3">IF(D36&lt;=50,"(Buruk)",IF(D36&lt;=60,"(Sedang)",IF(D36&lt;=75,"(Cukup)",IF(D36&lt;=90,"(Baik)","(Sangat Baik)"))))</f>
        <v>(Buruk)</v>
      </c>
      <c r="F36" s="2"/>
      <c r="G36" s="345"/>
      <c r="I36" s="346"/>
      <c r="J36" s="2"/>
      <c r="K36" s="2"/>
      <c r="L36" s="2"/>
      <c r="M36" s="2"/>
      <c r="N36" s="345"/>
    </row>
    <row r="37" spans="1:14" ht="21" customHeight="1">
      <c r="A37" s="346"/>
      <c r="B37" s="509"/>
      <c r="C37" s="353" t="s">
        <v>296</v>
      </c>
      <c r="D37" s="368"/>
      <c r="E37" s="366" t="str">
        <f t="shared" si="3"/>
        <v>(Buruk)</v>
      </c>
      <c r="F37" s="2"/>
      <c r="G37" s="345"/>
      <c r="I37" s="346"/>
      <c r="J37" s="2"/>
      <c r="K37" s="2"/>
      <c r="L37" s="2"/>
      <c r="M37" s="2"/>
      <c r="N37" s="345"/>
    </row>
    <row r="38" spans="1:14" ht="21" customHeight="1">
      <c r="A38" s="346"/>
      <c r="B38" s="509"/>
      <c r="C38" s="353" t="s">
        <v>297</v>
      </c>
      <c r="D38" s="368"/>
      <c r="E38" s="366" t="str">
        <f t="shared" si="3"/>
        <v>(Buruk)</v>
      </c>
      <c r="F38" s="2"/>
      <c r="G38" s="345"/>
      <c r="I38" s="346"/>
      <c r="J38" s="2"/>
      <c r="K38" s="2"/>
      <c r="L38" s="2"/>
      <c r="M38" s="2"/>
      <c r="N38" s="345"/>
    </row>
    <row r="39" spans="1:14" ht="21" customHeight="1">
      <c r="A39" s="346"/>
      <c r="B39" s="509"/>
      <c r="C39" s="353" t="s">
        <v>298</v>
      </c>
      <c r="D39" s="368"/>
      <c r="E39" s="366" t="str">
        <f t="shared" si="3"/>
        <v>(Buruk)</v>
      </c>
      <c r="F39" s="2"/>
      <c r="G39" s="345"/>
      <c r="I39" s="346"/>
      <c r="J39" s="2"/>
      <c r="K39" s="2"/>
      <c r="L39" s="2"/>
      <c r="M39" s="2"/>
      <c r="N39" s="345"/>
    </row>
    <row r="40" spans="1:14" ht="21" customHeight="1">
      <c r="A40" s="346"/>
      <c r="B40" s="509"/>
      <c r="C40" s="353" t="s">
        <v>299</v>
      </c>
      <c r="D40" s="368"/>
      <c r="E40" s="366" t="str">
        <f t="shared" si="3"/>
        <v>(Buruk)</v>
      </c>
      <c r="F40" s="2"/>
      <c r="G40" s="345"/>
      <c r="I40" s="346"/>
      <c r="J40" s="2"/>
      <c r="K40" s="2"/>
      <c r="L40" s="2"/>
      <c r="M40" s="2"/>
      <c r="N40" s="345"/>
    </row>
    <row r="41" spans="1:14" ht="21" customHeight="1">
      <c r="A41" s="346"/>
      <c r="B41" s="509"/>
      <c r="C41" s="353" t="s">
        <v>300</v>
      </c>
      <c r="D41" s="365"/>
      <c r="E41" s="366" t="str">
        <f>IF(D41&lt;=50,"(Buruk)",IF(D41&lt;=60,"(Sedang)",IF(D41&lt;=75,"(Cukup)",IF(D41&lt;=90,"(Baik)",IF(D41="-","","(Sangat Baik)")))))</f>
        <v>(Buruk)</v>
      </c>
      <c r="F41" s="2"/>
      <c r="G41" s="345"/>
      <c r="I41" s="346"/>
      <c r="J41" s="2"/>
      <c r="K41" s="2"/>
      <c r="L41" s="2"/>
      <c r="M41" s="2"/>
      <c r="N41" s="345"/>
    </row>
    <row r="42" spans="1:14" ht="21" customHeight="1">
      <c r="A42" s="346"/>
      <c r="B42" s="509"/>
      <c r="C42" s="353" t="s">
        <v>288</v>
      </c>
      <c r="D42" s="368">
        <f>IF(D41 = "-",SUM(D36:D40),SUM(D36:D41))</f>
        <v>0</v>
      </c>
      <c r="E42" s="366"/>
      <c r="F42" s="2"/>
      <c r="G42" s="345"/>
      <c r="I42" s="346"/>
      <c r="J42" s="2"/>
      <c r="K42" s="2"/>
      <c r="L42" s="2"/>
      <c r="M42" s="2"/>
      <c r="N42" s="345"/>
    </row>
    <row r="43" spans="1:14" ht="21" customHeight="1">
      <c r="A43" s="346"/>
      <c r="B43" s="509"/>
      <c r="C43" s="353" t="s">
        <v>301</v>
      </c>
      <c r="D43" s="368">
        <f>IF(D41 = "-",D42/5,D42/6)</f>
        <v>0</v>
      </c>
      <c r="E43" s="366" t="str">
        <f>IF(D43&lt;=50,"(Buruk)",IF(D43&lt;=60,"(Sedang)",IF(D43&lt;=75,"(Cukup)",IF(D43&lt;=90,"(Baik)","(Sangat Baik)"))))</f>
        <v>(Buruk)</v>
      </c>
      <c r="F43" s="2"/>
      <c r="G43" s="345"/>
      <c r="I43" s="346"/>
      <c r="J43" s="2"/>
      <c r="K43" s="2"/>
      <c r="L43" s="369" t="s">
        <v>302</v>
      </c>
      <c r="M43" s="2"/>
      <c r="N43" s="345"/>
    </row>
    <row r="44" spans="1:14" ht="21" customHeight="1">
      <c r="A44" s="370"/>
      <c r="B44" s="370"/>
      <c r="C44" s="355" t="s">
        <v>303</v>
      </c>
      <c r="D44" s="371">
        <f>D43</f>
        <v>0</v>
      </c>
      <c r="E44" s="372" t="s">
        <v>304</v>
      </c>
      <c r="F44" s="714">
        <f>D43*0.4</f>
        <v>0</v>
      </c>
      <c r="G44" s="526"/>
      <c r="I44" s="346"/>
      <c r="J44" s="2"/>
      <c r="K44" s="2"/>
      <c r="L44" s="369"/>
      <c r="M44" s="2"/>
      <c r="N44" s="345"/>
    </row>
    <row r="45" spans="1:14" ht="21" customHeight="1">
      <c r="A45" s="346"/>
      <c r="B45" s="2"/>
      <c r="C45" s="2"/>
      <c r="D45" s="11"/>
      <c r="E45" s="373"/>
      <c r="F45" s="11"/>
      <c r="G45" s="345"/>
      <c r="I45" s="346"/>
      <c r="J45" s="2"/>
      <c r="K45" s="2"/>
      <c r="L45" s="2"/>
      <c r="M45" s="2"/>
      <c r="N45" s="345"/>
    </row>
    <row r="46" spans="1:14" ht="21" customHeight="1">
      <c r="A46" s="344" t="s">
        <v>305</v>
      </c>
      <c r="B46" s="2"/>
      <c r="C46" s="2"/>
      <c r="D46" s="11"/>
      <c r="E46" s="373"/>
      <c r="F46" s="715" t="e">
        <f>F35+F44</f>
        <v>#DIV/0!</v>
      </c>
      <c r="G46" s="530"/>
      <c r="I46" s="347"/>
      <c r="J46" s="348"/>
      <c r="K46" s="348"/>
      <c r="L46" s="348"/>
      <c r="M46" s="348"/>
      <c r="N46" s="349"/>
    </row>
    <row r="47" spans="1:14" ht="21" customHeight="1">
      <c r="A47" s="347"/>
      <c r="B47" s="348"/>
      <c r="C47" s="348"/>
      <c r="D47" s="374"/>
      <c r="E47" s="375"/>
      <c r="F47" s="706" t="e">
        <f>IF(F46&lt;=50,"(Buruk)",IF(F46&lt;=60,"(Sedang)",IF(F46&lt;=75,"(Cukup)",IF(F46&lt;=90,"(Baik)","(Sangat Baik)"))))</f>
        <v>#DIV/0!</v>
      </c>
      <c r="G47" s="526"/>
      <c r="I47" s="376" t="s">
        <v>306</v>
      </c>
      <c r="J47" s="367" t="s">
        <v>307</v>
      </c>
      <c r="K47" s="2"/>
      <c r="L47" s="2"/>
      <c r="M47" s="2"/>
      <c r="N47" s="345"/>
    </row>
    <row r="48" spans="1:14" ht="21" customHeight="1">
      <c r="A48" s="377" t="s">
        <v>308</v>
      </c>
      <c r="B48" s="378" t="s">
        <v>309</v>
      </c>
      <c r="C48" s="342"/>
      <c r="D48" s="342"/>
      <c r="E48" s="342"/>
      <c r="F48" s="342"/>
      <c r="G48" s="343"/>
      <c r="I48" s="344"/>
      <c r="J48" s="367" t="s">
        <v>310</v>
      </c>
      <c r="K48" s="2"/>
      <c r="L48" s="2"/>
      <c r="M48" s="2"/>
      <c r="N48" s="345"/>
    </row>
    <row r="49" spans="1:15" ht="21" customHeight="1">
      <c r="A49" s="346"/>
      <c r="B49" s="379" t="s">
        <v>311</v>
      </c>
      <c r="C49" s="2"/>
      <c r="D49" s="2"/>
      <c r="E49" s="2"/>
      <c r="F49" s="2"/>
      <c r="G49" s="345"/>
      <c r="I49" s="346"/>
      <c r="J49" s="2"/>
      <c r="K49" s="2"/>
      <c r="L49" s="2"/>
      <c r="M49" s="2"/>
      <c r="N49" s="345"/>
    </row>
    <row r="50" spans="1:15" ht="21" customHeight="1">
      <c r="A50" s="346"/>
      <c r="B50" s="2"/>
      <c r="C50" s="2"/>
      <c r="D50" s="2"/>
      <c r="E50" s="2"/>
      <c r="F50" s="2"/>
      <c r="G50" s="345"/>
      <c r="I50" s="346"/>
      <c r="J50" s="2"/>
      <c r="K50" s="2"/>
      <c r="L50" s="2"/>
      <c r="M50" s="2"/>
      <c r="N50" s="345"/>
    </row>
    <row r="51" spans="1:15" ht="21" customHeight="1">
      <c r="A51" s="346"/>
      <c r="B51" s="2"/>
      <c r="C51" s="2"/>
      <c r="D51" s="2"/>
      <c r="E51" s="2"/>
      <c r="F51" s="2"/>
      <c r="G51" s="345"/>
      <c r="I51" s="346"/>
      <c r="J51" s="2"/>
      <c r="K51" s="2"/>
      <c r="L51" s="2"/>
      <c r="M51" s="2"/>
      <c r="N51" s="345"/>
    </row>
    <row r="52" spans="1:15" ht="21" customHeight="1">
      <c r="A52" s="346"/>
      <c r="B52" s="2"/>
      <c r="C52" s="2"/>
      <c r="D52" s="2"/>
      <c r="E52" s="2"/>
      <c r="F52" s="2"/>
      <c r="G52" s="345"/>
      <c r="I52" s="346"/>
      <c r="J52" s="2"/>
      <c r="K52" s="2"/>
      <c r="L52" s="2"/>
      <c r="M52" s="2"/>
      <c r="N52" s="345"/>
    </row>
    <row r="53" spans="1:15" ht="21" customHeight="1">
      <c r="A53" s="346"/>
      <c r="B53" s="2"/>
      <c r="C53" s="2"/>
      <c r="D53" s="2"/>
      <c r="E53" s="2"/>
      <c r="F53" s="2"/>
      <c r="G53" s="345"/>
      <c r="I53" s="346"/>
      <c r="J53" s="2"/>
      <c r="K53" s="2"/>
      <c r="L53" s="2"/>
      <c r="M53" s="2"/>
      <c r="N53" s="345"/>
    </row>
    <row r="54" spans="1:15" ht="21" customHeight="1">
      <c r="A54" s="346"/>
      <c r="B54" s="2"/>
      <c r="C54" s="2"/>
      <c r="D54" s="2"/>
      <c r="E54" s="2"/>
      <c r="F54" s="2"/>
      <c r="G54" s="345"/>
      <c r="I54" s="346"/>
      <c r="J54" s="2"/>
      <c r="K54" s="2"/>
      <c r="L54" s="2"/>
      <c r="M54" s="2"/>
      <c r="N54" s="345"/>
    </row>
    <row r="55" spans="1:15" ht="21" customHeight="1">
      <c r="A55" s="346"/>
      <c r="B55" s="2"/>
      <c r="C55" s="2"/>
      <c r="D55" s="2"/>
      <c r="E55" s="2"/>
      <c r="F55" s="2"/>
      <c r="G55" s="345"/>
      <c r="I55" s="346"/>
      <c r="J55" s="2"/>
      <c r="K55" s="2"/>
      <c r="L55" s="2"/>
      <c r="M55" s="2"/>
      <c r="N55" s="345"/>
    </row>
    <row r="56" spans="1:15" ht="21" customHeight="1">
      <c r="A56" s="346"/>
      <c r="B56" s="2"/>
      <c r="C56" s="2"/>
      <c r="D56" s="2"/>
      <c r="E56" s="2"/>
      <c r="F56" s="2"/>
      <c r="G56" s="345"/>
      <c r="I56" s="346"/>
      <c r="J56" s="2"/>
      <c r="K56" s="2"/>
      <c r="L56" s="2"/>
      <c r="M56" s="2"/>
      <c r="N56" s="345"/>
    </row>
    <row r="57" spans="1:15" ht="21" customHeight="1">
      <c r="A57" s="346"/>
      <c r="B57" s="2"/>
      <c r="C57" s="2"/>
      <c r="D57" s="2"/>
      <c r="E57" s="369" t="s">
        <v>302</v>
      </c>
      <c r="F57" s="2"/>
      <c r="G57" s="345"/>
      <c r="I57" s="346"/>
      <c r="J57" s="2"/>
      <c r="K57" s="2"/>
      <c r="L57" s="369" t="s">
        <v>302</v>
      </c>
      <c r="M57" s="2"/>
      <c r="N57" s="345"/>
    </row>
    <row r="58" spans="1:15" ht="21" customHeight="1">
      <c r="A58" s="346"/>
      <c r="B58" s="2"/>
      <c r="C58" s="2"/>
      <c r="D58" s="2"/>
      <c r="E58" s="2"/>
      <c r="F58" s="2"/>
      <c r="G58" s="345"/>
      <c r="H58" s="380"/>
      <c r="I58" s="346"/>
      <c r="J58" s="2"/>
      <c r="K58" s="2"/>
      <c r="L58" s="2"/>
      <c r="M58" s="2"/>
      <c r="N58" s="345"/>
    </row>
    <row r="59" spans="1:15" ht="21" customHeight="1">
      <c r="A59" s="342"/>
      <c r="B59" s="342"/>
      <c r="C59" s="342"/>
      <c r="D59" s="342"/>
      <c r="E59" s="342"/>
      <c r="F59" s="342"/>
      <c r="G59" s="342"/>
      <c r="H59" s="2"/>
      <c r="I59" s="342"/>
      <c r="J59" s="342"/>
      <c r="K59" s="342"/>
      <c r="L59" s="342"/>
      <c r="M59" s="342"/>
      <c r="N59" s="342"/>
    </row>
    <row r="60" spans="1:15" ht="21" customHeight="1">
      <c r="A60" s="707" t="s">
        <v>285</v>
      </c>
      <c r="B60" s="501"/>
      <c r="C60" s="501"/>
      <c r="D60" s="501"/>
      <c r="E60" s="501"/>
      <c r="F60" s="501"/>
      <c r="G60" s="501"/>
      <c r="I60" s="707" t="s">
        <v>285</v>
      </c>
      <c r="J60" s="501"/>
      <c r="K60" s="501"/>
      <c r="L60" s="501"/>
      <c r="M60" s="501"/>
      <c r="N60" s="501"/>
      <c r="O60" s="367"/>
    </row>
    <row r="61" spans="1:15" ht="12.75" customHeight="1">
      <c r="A61" s="2"/>
      <c r="B61" s="2"/>
      <c r="C61" s="2"/>
      <c r="D61" s="2"/>
      <c r="E61" s="2"/>
      <c r="F61" s="2"/>
      <c r="G61" s="2"/>
    </row>
    <row r="62" spans="1:15" ht="12.75" customHeight="1">
      <c r="A62" s="2"/>
      <c r="B62" s="2"/>
      <c r="C62" s="2"/>
      <c r="D62" s="2"/>
      <c r="E62" s="2"/>
      <c r="F62" s="2"/>
      <c r="G62" s="2"/>
    </row>
    <row r="63" spans="1:15" ht="12.75" customHeight="1">
      <c r="A63" s="2"/>
      <c r="B63" s="2" t="s">
        <v>312</v>
      </c>
      <c r="C63" s="2"/>
      <c r="D63" s="2"/>
      <c r="E63" s="2"/>
      <c r="F63" s="2"/>
      <c r="G63" s="2"/>
    </row>
    <row r="64" spans="1:15" ht="12.75" customHeight="1">
      <c r="B64" s="2" t="s">
        <v>313</v>
      </c>
    </row>
    <row r="65" spans="2:3" ht="12.75" customHeight="1">
      <c r="B65" s="2" t="s">
        <v>314</v>
      </c>
    </row>
    <row r="66" spans="2:3" ht="12.75" customHeight="1">
      <c r="C66" s="2" t="s">
        <v>315</v>
      </c>
    </row>
    <row r="67" spans="2:3" ht="12.75" customHeight="1">
      <c r="C67" s="2" t="s">
        <v>316</v>
      </c>
    </row>
    <row r="68" spans="2:3" ht="12.75" customHeight="1">
      <c r="B68" s="2" t="s">
        <v>317</v>
      </c>
    </row>
    <row r="69" spans="2:3" ht="12.75" customHeight="1">
      <c r="C69" s="2" t="s">
        <v>318</v>
      </c>
    </row>
    <row r="70" spans="2:3" ht="12.75" customHeight="1"/>
    <row r="71" spans="2:3" ht="12.75" customHeight="1"/>
    <row r="72" spans="2:3" ht="12.75" customHeight="1"/>
    <row r="73" spans="2:3" ht="12.75" customHeight="1"/>
    <row r="74" spans="2:3" ht="12.75" customHeight="1"/>
    <row r="75" spans="2:3" ht="12.75" customHeight="1"/>
    <row r="76" spans="2:3" ht="12.75" customHeight="1"/>
    <row r="77" spans="2:3" ht="12.75" customHeight="1"/>
    <row r="78" spans="2:3" ht="12.75" customHeight="1"/>
    <row r="79" spans="2:3" ht="12.75" customHeight="1"/>
    <row r="80" spans="2:3"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I7:N7"/>
    <mergeCell ref="E13:G13"/>
    <mergeCell ref="E16:G16"/>
    <mergeCell ref="E17:G17"/>
    <mergeCell ref="A19:C19"/>
    <mergeCell ref="A20:C20"/>
    <mergeCell ref="A23:C23"/>
    <mergeCell ref="F35:G35"/>
    <mergeCell ref="F44:G44"/>
    <mergeCell ref="F46:G46"/>
    <mergeCell ref="F47:G47"/>
    <mergeCell ref="A60:G60"/>
    <mergeCell ref="I60:N60"/>
    <mergeCell ref="A24:C24"/>
    <mergeCell ref="E27:G27"/>
    <mergeCell ref="E28:G28"/>
    <mergeCell ref="A30:G30"/>
    <mergeCell ref="I30:N30"/>
    <mergeCell ref="F34:G34"/>
    <mergeCell ref="B36:B43"/>
  </mergeCells>
  <printOptions horizontalCentered="1" verticalCentered="1"/>
  <pageMargins left="0.25" right="0.25" top="0.25" bottom="0.25" header="0" footer="0"/>
  <pageSetup paperSize="9" orientation="landscape"/>
  <rowBreaks count="1" manualBreakCount="1">
    <brk id="31" man="1"/>
  </rowBreaks>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000"/>
  <sheetViews>
    <sheetView workbookViewId="0">
      <selection activeCell="B42" sqref="B42"/>
    </sheetView>
  </sheetViews>
  <sheetFormatPr defaultColWidth="12.6328125" defaultRowHeight="15" customHeight="1"/>
  <cols>
    <col min="1" max="1" width="4.6328125" customWidth="1"/>
    <col min="2" max="2" width="39" customWidth="1"/>
    <col min="3" max="3" width="3.6328125" customWidth="1"/>
    <col min="4" max="4" width="48.08984375" customWidth="1"/>
    <col min="5" max="7" width="8.6328125" customWidth="1"/>
  </cols>
  <sheetData>
    <row r="1" spans="1:7" ht="12.75" customHeight="1">
      <c r="B1" s="11"/>
    </row>
    <row r="2" spans="1:7" ht="12.75" customHeight="1">
      <c r="B2" s="11"/>
    </row>
    <row r="3" spans="1:7" ht="12.75" customHeight="1">
      <c r="B3" s="11"/>
    </row>
    <row r="4" spans="1:7" ht="12.75" customHeight="1">
      <c r="B4" s="11"/>
    </row>
    <row r="5" spans="1:7" ht="12.75" customHeight="1">
      <c r="A5" s="658"/>
      <c r="B5" s="501"/>
      <c r="C5" s="501"/>
      <c r="D5" s="501"/>
    </row>
    <row r="6" spans="1:7" ht="12.75" customHeight="1">
      <c r="A6" s="279"/>
      <c r="B6" s="16"/>
      <c r="C6" s="279"/>
      <c r="D6" s="279"/>
    </row>
    <row r="7" spans="1:7" ht="12.75" customHeight="1">
      <c r="A7" s="550" t="s">
        <v>319</v>
      </c>
      <c r="B7" s="501"/>
      <c r="C7" s="501"/>
      <c r="D7" s="501"/>
    </row>
    <row r="8" spans="1:7" ht="12.75" customHeight="1">
      <c r="A8" s="550" t="s">
        <v>320</v>
      </c>
      <c r="B8" s="501"/>
      <c r="C8" s="501"/>
      <c r="D8" s="501"/>
    </row>
    <row r="9" spans="1:7" ht="12.75" customHeight="1">
      <c r="A9" s="279"/>
      <c r="B9" s="16"/>
      <c r="C9" s="279"/>
      <c r="D9" s="279"/>
    </row>
    <row r="10" spans="1:7" ht="15" customHeight="1">
      <c r="A10" s="189"/>
      <c r="B10" s="60"/>
      <c r="C10" s="189"/>
      <c r="D10" s="49" t="s">
        <v>41</v>
      </c>
      <c r="E10" s="50"/>
      <c r="G10" s="50"/>
    </row>
    <row r="11" spans="1:7" ht="12.75" customHeight="1">
      <c r="A11" s="719" t="s">
        <v>364</v>
      </c>
      <c r="B11" s="525"/>
      <c r="C11" s="381"/>
      <c r="D11" s="52" t="s">
        <v>42</v>
      </c>
      <c r="E11" s="49"/>
      <c r="G11" s="49"/>
    </row>
    <row r="12" spans="1:7" ht="12.75" customHeight="1">
      <c r="A12" s="382">
        <v>1</v>
      </c>
      <c r="B12" s="720" t="s">
        <v>43</v>
      </c>
      <c r="C12" s="513"/>
      <c r="D12" s="514"/>
    </row>
    <row r="13" spans="1:7" ht="15.75" customHeight="1">
      <c r="A13" s="383"/>
      <c r="B13" s="159" t="s">
        <v>321</v>
      </c>
      <c r="C13" s="152" t="s">
        <v>3</v>
      </c>
      <c r="D13" s="384" t="str">
        <f>'SKP Kuantitatif'!D8:E8</f>
        <v>HANALIA S.Pd</v>
      </c>
    </row>
    <row r="14" spans="1:7" ht="15.75" customHeight="1">
      <c r="A14" s="383"/>
      <c r="B14" s="159" t="s">
        <v>4</v>
      </c>
      <c r="C14" s="152" t="s">
        <v>3</v>
      </c>
      <c r="D14" s="384" t="str">
        <f>'SKP Kuantitatif'!D9:E9</f>
        <v>19781109 200501 2 008</v>
      </c>
    </row>
    <row r="15" spans="1:7" ht="15.75" customHeight="1">
      <c r="A15" s="383"/>
      <c r="B15" s="159" t="s">
        <v>322</v>
      </c>
      <c r="C15" s="152" t="s">
        <v>3</v>
      </c>
      <c r="D15" s="384" t="str">
        <f>'SKP Kuantitatif'!D10:E10</f>
        <v>Pembina , IV/a</v>
      </c>
    </row>
    <row r="16" spans="1:7" ht="15.75" customHeight="1">
      <c r="A16" s="383"/>
      <c r="B16" s="159" t="s">
        <v>12</v>
      </c>
      <c r="C16" s="152" t="s">
        <v>3</v>
      </c>
      <c r="D16" s="385" t="str">
        <f>'SKP Kuantitatif'!D11:E11</f>
        <v xml:space="preserve">Guru Ahli Madya </v>
      </c>
    </row>
    <row r="17" spans="1:6" ht="15.75" customHeight="1">
      <c r="A17" s="386"/>
      <c r="B17" s="159" t="s">
        <v>323</v>
      </c>
      <c r="C17" s="152" t="s">
        <v>3</v>
      </c>
      <c r="D17" s="387" t="str">
        <f>'SKP Kuantitatif'!D12:E12</f>
        <v>SMA Negeri 1 Tikke Raya</v>
      </c>
    </row>
    <row r="18" spans="1:6" ht="12.75" customHeight="1">
      <c r="A18" s="388">
        <v>2</v>
      </c>
      <c r="B18" s="389" t="s">
        <v>44</v>
      </c>
      <c r="C18" s="390"/>
      <c r="D18" s="391"/>
      <c r="E18" s="392"/>
      <c r="F18" s="392"/>
    </row>
    <row r="19" spans="1:6" ht="15.75" customHeight="1">
      <c r="A19" s="120"/>
      <c r="B19" s="159" t="s">
        <v>321</v>
      </c>
      <c r="C19" s="152" t="s">
        <v>3</v>
      </c>
      <c r="D19" s="393" t="str">
        <f>'SKP Kuantitatif'!G8</f>
        <v>ARMAN S.Pd</v>
      </c>
      <c r="E19" s="392"/>
      <c r="F19" s="392"/>
    </row>
    <row r="20" spans="1:6" ht="15.75" customHeight="1">
      <c r="A20" s="49"/>
      <c r="B20" s="159" t="s">
        <v>4</v>
      </c>
      <c r="C20" s="152" t="s">
        <v>3</v>
      </c>
      <c r="D20" s="394" t="str">
        <f>'SKP Kuantitatif'!G9</f>
        <v>19760702 2002 12 1 004</v>
      </c>
      <c r="E20" s="392"/>
      <c r="F20" s="392"/>
    </row>
    <row r="21" spans="1:6" ht="15.75" customHeight="1">
      <c r="A21" s="49"/>
      <c r="B21" s="159" t="s">
        <v>322</v>
      </c>
      <c r="C21" s="152" t="s">
        <v>3</v>
      </c>
      <c r="D21" s="394" t="str">
        <f>'SKP Kuantitatif'!G10</f>
        <v>Pembina Tk. I, IV/b</v>
      </c>
      <c r="E21" s="392"/>
      <c r="F21" s="392"/>
    </row>
    <row r="22" spans="1:6" ht="15.75" customHeight="1">
      <c r="A22" s="49"/>
      <c r="B22" s="159" t="s">
        <v>12</v>
      </c>
      <c r="C22" s="152" t="s">
        <v>3</v>
      </c>
      <c r="D22" s="385" t="str">
        <f>'SKP Kuantitatif'!G11</f>
        <v>Kepala Sekolah</v>
      </c>
      <c r="E22" s="392"/>
      <c r="F22" s="392"/>
    </row>
    <row r="23" spans="1:6" ht="15.75" customHeight="1">
      <c r="A23" s="49"/>
      <c r="B23" s="148" t="s">
        <v>323</v>
      </c>
      <c r="C23" s="387" t="s">
        <v>3</v>
      </c>
      <c r="D23" s="385" t="str">
        <f>'SKP Kuantitatif'!G12</f>
        <v>SMA Negeri 1 Tikke Raya</v>
      </c>
      <c r="E23" s="392"/>
      <c r="F23" s="392"/>
    </row>
    <row r="24" spans="1:6" ht="12.75" customHeight="1">
      <c r="A24" s="382">
        <v>3</v>
      </c>
      <c r="B24" s="395" t="s">
        <v>324</v>
      </c>
      <c r="C24" s="391"/>
      <c r="D24" s="396"/>
      <c r="E24" s="392"/>
      <c r="F24" s="392"/>
    </row>
    <row r="25" spans="1:6" ht="17.25" customHeight="1">
      <c r="A25" s="397"/>
      <c r="B25" s="159" t="s">
        <v>321</v>
      </c>
      <c r="C25" s="155" t="s">
        <v>3</v>
      </c>
      <c r="D25" s="73" t="str">
        <f>Biodata!C19</f>
        <v>JAMAL ABDULLAH S.SOS</v>
      </c>
      <c r="E25" s="2"/>
      <c r="F25" s="392"/>
    </row>
    <row r="26" spans="1:6" ht="18.75" customHeight="1">
      <c r="A26" s="397"/>
      <c r="B26" s="159" t="s">
        <v>4</v>
      </c>
      <c r="C26" s="155" t="s">
        <v>3</v>
      </c>
      <c r="D26" s="73" t="str">
        <f>Biodata!C20</f>
        <v>19680804 199203  1 015</v>
      </c>
      <c r="E26" s="2"/>
      <c r="F26" s="392"/>
    </row>
    <row r="27" spans="1:6" ht="15.75" customHeight="1">
      <c r="A27" s="397"/>
      <c r="B27" s="159" t="s">
        <v>322</v>
      </c>
      <c r="C27" s="155" t="s">
        <v>3</v>
      </c>
      <c r="D27" s="73" t="str">
        <f>Biodata!C22</f>
        <v>Pembina, IV/a</v>
      </c>
      <c r="E27" s="2"/>
      <c r="F27" s="392"/>
    </row>
    <row r="28" spans="1:6" ht="33" customHeight="1">
      <c r="A28" s="397"/>
      <c r="B28" s="159" t="s">
        <v>12</v>
      </c>
      <c r="C28" s="155" t="s">
        <v>3</v>
      </c>
      <c r="D28" s="75" t="str">
        <f>Biodata!C23</f>
        <v>Kepala Cabang Dinas Pendidikan &amp; Kebudayaan Wilayah 2</v>
      </c>
      <c r="E28" s="209"/>
      <c r="F28" s="392"/>
    </row>
    <row r="29" spans="1:6" ht="31.5" customHeight="1">
      <c r="A29" s="398"/>
      <c r="B29" s="159" t="s">
        <v>323</v>
      </c>
      <c r="C29" s="155" t="s">
        <v>3</v>
      </c>
      <c r="D29" s="71" t="str">
        <f>Biodata!C24</f>
        <v>Dinas Pendidikan &amp; Keebudayaan Provinsi Sulawesi Barat</v>
      </c>
      <c r="E29" s="2"/>
      <c r="F29" s="392"/>
    </row>
    <row r="30" spans="1:6" ht="12.75" customHeight="1">
      <c r="A30" s="399">
        <v>4</v>
      </c>
      <c r="B30" s="720" t="s">
        <v>325</v>
      </c>
      <c r="C30" s="513"/>
      <c r="D30" s="514"/>
      <c r="E30" s="392"/>
      <c r="F30" s="392"/>
    </row>
    <row r="31" spans="1:6" ht="15" customHeight="1">
      <c r="A31" s="49"/>
      <c r="B31" s="159" t="s">
        <v>326</v>
      </c>
      <c r="C31" s="155" t="s">
        <v>3</v>
      </c>
      <c r="D31" s="152" t="s">
        <v>327</v>
      </c>
      <c r="E31" s="392"/>
      <c r="F31" s="392"/>
    </row>
    <row r="32" spans="1:6" ht="15.75" customHeight="1">
      <c r="A32" s="49"/>
      <c r="B32" s="159" t="s">
        <v>328</v>
      </c>
      <c r="C32" s="155" t="s">
        <v>3</v>
      </c>
      <c r="D32" s="152" t="s">
        <v>327</v>
      </c>
      <c r="E32" s="392"/>
      <c r="F32" s="392"/>
    </row>
    <row r="33" spans="1:6" ht="12.75" customHeight="1">
      <c r="A33" s="382">
        <v>5</v>
      </c>
      <c r="B33" s="400" t="s">
        <v>329</v>
      </c>
      <c r="C33" s="390"/>
      <c r="D33" s="391"/>
      <c r="E33" s="392"/>
      <c r="F33" s="392"/>
    </row>
    <row r="34" spans="1:6" ht="12.75" customHeight="1">
      <c r="A34" s="152"/>
      <c r="B34" s="721"/>
      <c r="C34" s="513"/>
      <c r="D34" s="514"/>
      <c r="E34" s="392"/>
      <c r="F34" s="392"/>
    </row>
    <row r="35" spans="1:6" ht="12.75" customHeight="1">
      <c r="A35" s="392"/>
      <c r="B35" s="401"/>
      <c r="C35" s="392"/>
      <c r="D35" s="392"/>
      <c r="E35" s="392"/>
      <c r="F35" s="392"/>
    </row>
    <row r="36" spans="1:6" ht="12.75" customHeight="1">
      <c r="A36" s="392"/>
      <c r="B36" s="401"/>
      <c r="C36" s="392"/>
      <c r="D36" s="392"/>
      <c r="E36" s="392"/>
      <c r="F36" s="392"/>
    </row>
    <row r="37" spans="1:6" ht="12.75" customHeight="1">
      <c r="A37" s="392"/>
      <c r="B37" s="401"/>
      <c r="C37" s="392"/>
      <c r="D37" s="392"/>
      <c r="E37" s="392"/>
      <c r="F37" s="392"/>
    </row>
    <row r="38" spans="1:6" ht="12.75" customHeight="1">
      <c r="A38" s="392"/>
      <c r="B38" s="153" t="str">
        <f>D38</f>
        <v>Tikke, 3 Januari 2023</v>
      </c>
      <c r="C38" s="49"/>
      <c r="D38" s="550" t="s">
        <v>367</v>
      </c>
      <c r="E38" s="501"/>
      <c r="F38" s="501"/>
    </row>
    <row r="39" spans="1:6" ht="12.75" customHeight="1">
      <c r="A39" s="392"/>
      <c r="B39" s="153" t="s">
        <v>109</v>
      </c>
      <c r="C39" s="49"/>
      <c r="D39" s="550" t="s">
        <v>110</v>
      </c>
      <c r="E39" s="501"/>
      <c r="F39" s="501"/>
    </row>
    <row r="40" spans="1:6" ht="12.75" customHeight="1">
      <c r="A40" s="392"/>
      <c r="B40" s="153"/>
      <c r="C40" s="49"/>
      <c r="D40" s="550"/>
      <c r="E40" s="501"/>
      <c r="F40" s="501"/>
    </row>
    <row r="41" spans="1:6" ht="12.75" customHeight="1">
      <c r="A41" s="392"/>
      <c r="B41" s="153"/>
      <c r="C41" s="49"/>
      <c r="D41" s="550"/>
      <c r="E41" s="501"/>
      <c r="F41" s="501"/>
    </row>
    <row r="42" spans="1:6" ht="12.75" customHeight="1">
      <c r="A42" s="392"/>
      <c r="B42" s="153"/>
      <c r="C42" s="49"/>
      <c r="D42" s="550"/>
      <c r="E42" s="501"/>
      <c r="F42" s="501"/>
    </row>
    <row r="43" spans="1:6" ht="12.75" customHeight="1">
      <c r="A43" s="392"/>
      <c r="B43" s="402" t="str">
        <f>'SKP Kuantitatif'!A80</f>
        <v>HANALIA S.Pd</v>
      </c>
      <c r="C43" s="403"/>
      <c r="D43" s="718" t="str">
        <f>'SKP Kuantitatif'!F80</f>
        <v>ARMAN S.Pd</v>
      </c>
      <c r="E43" s="501"/>
      <c r="F43" s="501"/>
    </row>
    <row r="44" spans="1:6" ht="12.75" customHeight="1">
      <c r="A44" s="392"/>
      <c r="B44" s="153" t="str">
        <f>'SKP Kuantitatif'!A81</f>
        <v>NIP. 19781109 200501 2 008</v>
      </c>
      <c r="C44" s="49"/>
      <c r="D44" s="550" t="str">
        <f>'SKP Kuantitatif'!F81</f>
        <v>NIP. 19760702 2002 12 1 004</v>
      </c>
      <c r="E44" s="501"/>
      <c r="F44" s="501"/>
    </row>
    <row r="45" spans="1:6" ht="12.75" customHeight="1">
      <c r="A45" s="392"/>
      <c r="B45" s="401"/>
      <c r="C45" s="392"/>
      <c r="D45" s="392"/>
      <c r="E45" s="392"/>
      <c r="F45" s="392"/>
    </row>
    <row r="46" spans="1:6" ht="12.75" customHeight="1">
      <c r="A46" s="392"/>
      <c r="B46" s="401"/>
      <c r="C46" s="392"/>
      <c r="D46" s="392"/>
      <c r="E46" s="392"/>
      <c r="F46" s="392"/>
    </row>
    <row r="47" spans="1:6" ht="12.75" customHeight="1">
      <c r="A47" s="392"/>
      <c r="B47" s="401"/>
      <c r="C47" s="392"/>
      <c r="D47" s="392"/>
      <c r="E47" s="392"/>
      <c r="F47" s="392"/>
    </row>
    <row r="48" spans="1:6" ht="12.75" customHeight="1">
      <c r="A48" s="392"/>
      <c r="B48" s="401"/>
      <c r="C48" s="392"/>
      <c r="D48" s="392"/>
      <c r="E48" s="392"/>
      <c r="F48" s="392"/>
    </row>
    <row r="49" spans="1:6" ht="12.75" customHeight="1">
      <c r="A49" s="392"/>
      <c r="B49" s="401"/>
      <c r="C49" s="392"/>
      <c r="D49" s="392"/>
      <c r="E49" s="392"/>
      <c r="F49" s="392"/>
    </row>
    <row r="50" spans="1:6" ht="12.75" customHeight="1">
      <c r="A50" s="392"/>
      <c r="B50" s="401"/>
      <c r="C50" s="392"/>
      <c r="D50" s="392"/>
      <c r="E50" s="392"/>
      <c r="F50" s="392"/>
    </row>
    <row r="51" spans="1:6" ht="12.75" customHeight="1">
      <c r="A51" s="392"/>
      <c r="B51" s="401"/>
      <c r="C51" s="392"/>
      <c r="D51" s="392"/>
      <c r="E51" s="392"/>
      <c r="F51" s="392"/>
    </row>
    <row r="52" spans="1:6" ht="12.75" customHeight="1">
      <c r="A52" s="392"/>
      <c r="B52" s="401"/>
      <c r="C52" s="392"/>
      <c r="D52" s="392"/>
      <c r="E52" s="392"/>
      <c r="F52" s="392"/>
    </row>
    <row r="53" spans="1:6" ht="12.75" customHeight="1">
      <c r="A53" s="392"/>
      <c r="B53" s="401"/>
      <c r="C53" s="392"/>
      <c r="D53" s="392"/>
      <c r="E53" s="392"/>
      <c r="F53" s="392"/>
    </row>
    <row r="54" spans="1:6" ht="12.75" customHeight="1">
      <c r="A54" s="392"/>
      <c r="B54" s="401"/>
      <c r="C54" s="392"/>
      <c r="D54" s="392"/>
      <c r="E54" s="392"/>
      <c r="F54" s="392"/>
    </row>
    <row r="55" spans="1:6" ht="12.75" customHeight="1">
      <c r="A55" s="392"/>
      <c r="B55" s="401"/>
      <c r="C55" s="392"/>
      <c r="D55" s="392"/>
      <c r="E55" s="392"/>
      <c r="F55" s="392"/>
    </row>
    <row r="56" spans="1:6" ht="12.75" customHeight="1">
      <c r="A56" s="392"/>
      <c r="B56" s="401"/>
      <c r="C56" s="392"/>
      <c r="D56" s="392"/>
      <c r="E56" s="392"/>
      <c r="F56" s="392"/>
    </row>
    <row r="57" spans="1:6" ht="12.75" customHeight="1">
      <c r="A57" s="392"/>
      <c r="B57" s="401"/>
      <c r="C57" s="392"/>
      <c r="D57" s="392"/>
      <c r="E57" s="392"/>
      <c r="F57" s="392"/>
    </row>
    <row r="58" spans="1:6" ht="12.75" customHeight="1">
      <c r="A58" s="392"/>
      <c r="B58" s="401"/>
      <c r="C58" s="392"/>
      <c r="D58" s="392"/>
      <c r="E58" s="392"/>
      <c r="F58" s="392"/>
    </row>
    <row r="59" spans="1:6" ht="12.75" customHeight="1">
      <c r="A59" s="392"/>
      <c r="B59" s="401"/>
      <c r="C59" s="392"/>
      <c r="D59" s="392"/>
      <c r="E59" s="392"/>
      <c r="F59" s="392"/>
    </row>
    <row r="60" spans="1:6" ht="12.75" customHeight="1">
      <c r="A60" s="392"/>
      <c r="B60" s="401"/>
      <c r="C60" s="392"/>
      <c r="D60" s="392"/>
      <c r="E60" s="392"/>
      <c r="F60" s="392"/>
    </row>
    <row r="61" spans="1:6" ht="12.75" customHeight="1">
      <c r="B61" s="11"/>
    </row>
    <row r="62" spans="1:6" ht="12.75" customHeight="1">
      <c r="B62" s="11"/>
    </row>
    <row r="63" spans="1:6" ht="12.75" customHeight="1">
      <c r="B63" s="11"/>
    </row>
    <row r="64" spans="1:6" ht="12.75" customHeight="1">
      <c r="B64" s="11"/>
    </row>
    <row r="65" spans="2:2" ht="12.75" customHeight="1">
      <c r="B65" s="11"/>
    </row>
    <row r="66" spans="2:2" ht="12.75" customHeight="1">
      <c r="B66" s="11"/>
    </row>
    <row r="67" spans="2:2" ht="12.75" customHeight="1">
      <c r="B67" s="11"/>
    </row>
    <row r="68" spans="2:2" ht="12.75" customHeight="1">
      <c r="B68" s="11"/>
    </row>
    <row r="69" spans="2:2" ht="12.75" customHeight="1">
      <c r="B69" s="11"/>
    </row>
    <row r="70" spans="2:2" ht="12.75" customHeight="1">
      <c r="B70" s="11"/>
    </row>
    <row r="71" spans="2:2" ht="12.75" customHeight="1">
      <c r="B71" s="11"/>
    </row>
    <row r="72" spans="2:2" ht="12.75" customHeight="1">
      <c r="B72" s="11"/>
    </row>
    <row r="73" spans="2:2" ht="12.75" customHeight="1">
      <c r="B73" s="11"/>
    </row>
    <row r="74" spans="2:2" ht="12.75" customHeight="1">
      <c r="B74" s="11"/>
    </row>
    <row r="75" spans="2:2" ht="12.75" customHeight="1">
      <c r="B75" s="11"/>
    </row>
    <row r="76" spans="2:2" ht="12.75" customHeight="1">
      <c r="B76" s="11"/>
    </row>
    <row r="77" spans="2:2" ht="12.75" customHeight="1">
      <c r="B77" s="11"/>
    </row>
    <row r="78" spans="2:2" ht="12.75" customHeight="1">
      <c r="B78" s="11"/>
    </row>
    <row r="79" spans="2:2" ht="12.75" customHeight="1">
      <c r="B79" s="11"/>
    </row>
    <row r="80" spans="2:2" ht="12.75" customHeight="1">
      <c r="B80" s="11"/>
    </row>
    <row r="81" spans="2:2" ht="12.75" customHeight="1">
      <c r="B81" s="11"/>
    </row>
    <row r="82" spans="2:2" ht="12.75" customHeight="1">
      <c r="B82" s="11"/>
    </row>
    <row r="83" spans="2:2" ht="12.75" customHeight="1">
      <c r="B83" s="11"/>
    </row>
    <row r="84" spans="2:2" ht="12.75" customHeight="1">
      <c r="B84" s="11"/>
    </row>
    <row r="85" spans="2:2" ht="12.75" customHeight="1">
      <c r="B85" s="11"/>
    </row>
    <row r="86" spans="2:2" ht="12.75" customHeight="1">
      <c r="B86" s="11"/>
    </row>
    <row r="87" spans="2:2" ht="12.75" customHeight="1">
      <c r="B87" s="11"/>
    </row>
    <row r="88" spans="2:2" ht="12.75" customHeight="1">
      <c r="B88" s="11"/>
    </row>
    <row r="89" spans="2:2" ht="12.75" customHeight="1">
      <c r="B89" s="11"/>
    </row>
    <row r="90" spans="2:2" ht="12.75" customHeight="1">
      <c r="B90" s="11"/>
    </row>
    <row r="91" spans="2:2" ht="12.75" customHeight="1">
      <c r="B91" s="11"/>
    </row>
    <row r="92" spans="2:2" ht="12.75" customHeight="1">
      <c r="B92" s="11"/>
    </row>
    <row r="93" spans="2:2" ht="12.75" customHeight="1">
      <c r="B93" s="11"/>
    </row>
    <row r="94" spans="2:2" ht="12.75" customHeight="1">
      <c r="B94" s="11"/>
    </row>
    <row r="95" spans="2:2" ht="12.75" customHeight="1">
      <c r="B95" s="11"/>
    </row>
    <row r="96" spans="2:2" ht="12.75" customHeight="1">
      <c r="B96" s="11"/>
    </row>
    <row r="97" spans="2:2" ht="12.75" customHeight="1">
      <c r="B97" s="11"/>
    </row>
    <row r="98" spans="2:2" ht="12.75" customHeight="1">
      <c r="B98" s="11"/>
    </row>
    <row r="99" spans="2:2" ht="12.75" customHeight="1">
      <c r="B99" s="11"/>
    </row>
    <row r="100" spans="2:2" ht="12.75" customHeight="1">
      <c r="B100" s="11"/>
    </row>
    <row r="101" spans="2:2" ht="12.75" customHeight="1">
      <c r="B101" s="11"/>
    </row>
    <row r="102" spans="2:2" ht="12.75" customHeight="1">
      <c r="B102" s="11"/>
    </row>
    <row r="103" spans="2:2" ht="12.75" customHeight="1">
      <c r="B103" s="11"/>
    </row>
    <row r="104" spans="2:2" ht="12.75" customHeight="1">
      <c r="B104" s="11"/>
    </row>
    <row r="105" spans="2:2" ht="12.75" customHeight="1">
      <c r="B105" s="11"/>
    </row>
    <row r="106" spans="2:2" ht="12.75" customHeight="1">
      <c r="B106" s="11"/>
    </row>
    <row r="107" spans="2:2" ht="12.75" customHeight="1">
      <c r="B107" s="11"/>
    </row>
    <row r="108" spans="2:2" ht="12.75" customHeight="1">
      <c r="B108" s="11"/>
    </row>
    <row r="109" spans="2:2" ht="12.75" customHeight="1">
      <c r="B109" s="11"/>
    </row>
    <row r="110" spans="2:2" ht="12.75" customHeight="1">
      <c r="B110" s="11"/>
    </row>
    <row r="111" spans="2:2" ht="12.75" customHeight="1">
      <c r="B111" s="11"/>
    </row>
    <row r="112" spans="2:2" ht="12.75" customHeight="1">
      <c r="B112" s="11"/>
    </row>
    <row r="113" spans="2:2" ht="12.75" customHeight="1">
      <c r="B113" s="11"/>
    </row>
    <row r="114" spans="2:2" ht="12.75" customHeight="1">
      <c r="B114" s="11"/>
    </row>
    <row r="115" spans="2:2" ht="12.75" customHeight="1">
      <c r="B115" s="11"/>
    </row>
    <row r="116" spans="2:2" ht="12.75" customHeight="1">
      <c r="B116" s="11"/>
    </row>
    <row r="117" spans="2:2" ht="12.75" customHeight="1">
      <c r="B117" s="11"/>
    </row>
    <row r="118" spans="2:2" ht="12.75" customHeight="1">
      <c r="B118" s="11"/>
    </row>
    <row r="119" spans="2:2" ht="12.75" customHeight="1">
      <c r="B119" s="11"/>
    </row>
    <row r="120" spans="2:2" ht="12.75" customHeight="1">
      <c r="B120" s="11"/>
    </row>
    <row r="121" spans="2:2" ht="12.75" customHeight="1">
      <c r="B121" s="11"/>
    </row>
    <row r="122" spans="2:2" ht="12.75" customHeight="1">
      <c r="B122" s="11"/>
    </row>
    <row r="123" spans="2:2" ht="12.75" customHeight="1">
      <c r="B123" s="11"/>
    </row>
    <row r="124" spans="2:2" ht="12.75" customHeight="1">
      <c r="B124" s="11"/>
    </row>
    <row r="125" spans="2:2" ht="12.75" customHeight="1">
      <c r="B125" s="11"/>
    </row>
    <row r="126" spans="2:2" ht="12.75" customHeight="1">
      <c r="B126" s="11"/>
    </row>
    <row r="127" spans="2:2" ht="12.75" customHeight="1">
      <c r="B127" s="11"/>
    </row>
    <row r="128" spans="2:2" ht="12.75" customHeight="1">
      <c r="B128" s="11"/>
    </row>
    <row r="129" spans="2:2" ht="12.75" customHeight="1">
      <c r="B129" s="11"/>
    </row>
    <row r="130" spans="2:2" ht="12.75" customHeight="1">
      <c r="B130" s="11"/>
    </row>
    <row r="131" spans="2:2" ht="12.75" customHeight="1">
      <c r="B131" s="11"/>
    </row>
    <row r="132" spans="2:2" ht="12.75" customHeight="1">
      <c r="B132" s="11"/>
    </row>
    <row r="133" spans="2:2" ht="12.75" customHeight="1">
      <c r="B133" s="11"/>
    </row>
    <row r="134" spans="2:2" ht="12.75" customHeight="1">
      <c r="B134" s="11"/>
    </row>
    <row r="135" spans="2:2" ht="12.75" customHeight="1">
      <c r="B135" s="11"/>
    </row>
    <row r="136" spans="2:2" ht="12.75" customHeight="1">
      <c r="B136" s="11"/>
    </row>
    <row r="137" spans="2:2" ht="12.75" customHeight="1">
      <c r="B137" s="11"/>
    </row>
    <row r="138" spans="2:2" ht="12.75" customHeight="1">
      <c r="B138" s="11"/>
    </row>
    <row r="139" spans="2:2" ht="12.75" customHeight="1">
      <c r="B139" s="11"/>
    </row>
    <row r="140" spans="2:2" ht="12.75" customHeight="1">
      <c r="B140" s="11"/>
    </row>
    <row r="141" spans="2:2" ht="12.75" customHeight="1">
      <c r="B141" s="11"/>
    </row>
    <row r="142" spans="2:2" ht="12.75" customHeight="1">
      <c r="B142" s="11"/>
    </row>
    <row r="143" spans="2:2" ht="12.75" customHeight="1">
      <c r="B143" s="11"/>
    </row>
    <row r="144" spans="2:2" ht="12.75" customHeight="1">
      <c r="B144" s="11"/>
    </row>
    <row r="145" spans="2:2" ht="12.75" customHeight="1">
      <c r="B145" s="11"/>
    </row>
    <row r="146" spans="2:2" ht="12.75" customHeight="1">
      <c r="B146" s="11"/>
    </row>
    <row r="147" spans="2:2" ht="12.75" customHeight="1">
      <c r="B147" s="11"/>
    </row>
    <row r="148" spans="2:2" ht="12.75" customHeight="1">
      <c r="B148" s="11"/>
    </row>
    <row r="149" spans="2:2" ht="12.75" customHeight="1">
      <c r="B149" s="11"/>
    </row>
    <row r="150" spans="2:2" ht="12.75" customHeight="1">
      <c r="B150" s="11"/>
    </row>
    <row r="151" spans="2:2" ht="12.75" customHeight="1">
      <c r="B151" s="11"/>
    </row>
    <row r="152" spans="2:2" ht="12.75" customHeight="1">
      <c r="B152" s="11"/>
    </row>
    <row r="153" spans="2:2" ht="12.75" customHeight="1">
      <c r="B153" s="11"/>
    </row>
    <row r="154" spans="2:2" ht="12.75" customHeight="1">
      <c r="B154" s="11"/>
    </row>
    <row r="155" spans="2:2" ht="12.75" customHeight="1">
      <c r="B155" s="11"/>
    </row>
    <row r="156" spans="2:2" ht="12.75" customHeight="1">
      <c r="B156" s="11"/>
    </row>
    <row r="157" spans="2:2" ht="12.75" customHeight="1">
      <c r="B157" s="11"/>
    </row>
    <row r="158" spans="2:2" ht="12.75" customHeight="1">
      <c r="B158" s="11"/>
    </row>
    <row r="159" spans="2:2" ht="12.75" customHeight="1">
      <c r="B159" s="11"/>
    </row>
    <row r="160" spans="2:2" ht="12.75" customHeight="1">
      <c r="B160" s="11"/>
    </row>
    <row r="161" spans="2:2" ht="12.75" customHeight="1">
      <c r="B161" s="11"/>
    </row>
    <row r="162" spans="2:2" ht="12.75" customHeight="1">
      <c r="B162" s="11"/>
    </row>
    <row r="163" spans="2:2" ht="12.75" customHeight="1">
      <c r="B163" s="11"/>
    </row>
    <row r="164" spans="2:2" ht="12.75" customHeight="1">
      <c r="B164" s="11"/>
    </row>
    <row r="165" spans="2:2" ht="12.75" customHeight="1">
      <c r="B165" s="11"/>
    </row>
    <row r="166" spans="2:2" ht="12.75" customHeight="1">
      <c r="B166" s="11"/>
    </row>
    <row r="167" spans="2:2" ht="12.75" customHeight="1">
      <c r="B167" s="11"/>
    </row>
    <row r="168" spans="2:2" ht="12.75" customHeight="1">
      <c r="B168" s="11"/>
    </row>
    <row r="169" spans="2:2" ht="12.75" customHeight="1">
      <c r="B169" s="11"/>
    </row>
    <row r="170" spans="2:2" ht="12.75" customHeight="1">
      <c r="B170" s="11"/>
    </row>
    <row r="171" spans="2:2" ht="12.75" customHeight="1">
      <c r="B171" s="11"/>
    </row>
    <row r="172" spans="2:2" ht="12.75" customHeight="1">
      <c r="B172" s="11"/>
    </row>
    <row r="173" spans="2:2" ht="12.75" customHeight="1">
      <c r="B173" s="11"/>
    </row>
    <row r="174" spans="2:2" ht="12.75" customHeight="1">
      <c r="B174" s="11"/>
    </row>
    <row r="175" spans="2:2" ht="12.75" customHeight="1">
      <c r="B175" s="11"/>
    </row>
    <row r="176" spans="2:2" ht="12.75" customHeight="1">
      <c r="B176" s="11"/>
    </row>
    <row r="177" spans="2:2" ht="12.75" customHeight="1">
      <c r="B177" s="11"/>
    </row>
    <row r="178" spans="2:2" ht="12.75" customHeight="1">
      <c r="B178" s="11"/>
    </row>
    <row r="179" spans="2:2" ht="12.75" customHeight="1">
      <c r="B179" s="11"/>
    </row>
    <row r="180" spans="2:2" ht="12.75" customHeight="1">
      <c r="B180" s="11"/>
    </row>
    <row r="181" spans="2:2" ht="12.75" customHeight="1">
      <c r="B181" s="11"/>
    </row>
    <row r="182" spans="2:2" ht="12.75" customHeight="1">
      <c r="B182" s="11"/>
    </row>
    <row r="183" spans="2:2" ht="12.75" customHeight="1">
      <c r="B183" s="11"/>
    </row>
    <row r="184" spans="2:2" ht="12.75" customHeight="1">
      <c r="B184" s="11"/>
    </row>
    <row r="185" spans="2:2" ht="12.75" customHeight="1">
      <c r="B185" s="11"/>
    </row>
    <row r="186" spans="2:2" ht="12.75" customHeight="1">
      <c r="B186" s="11"/>
    </row>
    <row r="187" spans="2:2" ht="12.75" customHeight="1">
      <c r="B187" s="11"/>
    </row>
    <row r="188" spans="2:2" ht="12.75" customHeight="1">
      <c r="B188" s="11"/>
    </row>
    <row r="189" spans="2:2" ht="12.75" customHeight="1">
      <c r="B189" s="11"/>
    </row>
    <row r="190" spans="2:2" ht="12.75" customHeight="1">
      <c r="B190" s="11"/>
    </row>
    <row r="191" spans="2:2" ht="12.75" customHeight="1">
      <c r="B191" s="11"/>
    </row>
    <row r="192" spans="2:2" ht="12.75" customHeight="1">
      <c r="B192" s="11"/>
    </row>
    <row r="193" spans="2:2" ht="12.75" customHeight="1">
      <c r="B193" s="11"/>
    </row>
    <row r="194" spans="2:2" ht="12.75" customHeight="1">
      <c r="B194" s="11"/>
    </row>
    <row r="195" spans="2:2" ht="12.75" customHeight="1">
      <c r="B195" s="11"/>
    </row>
    <row r="196" spans="2:2" ht="12.75" customHeight="1">
      <c r="B196" s="11"/>
    </row>
    <row r="197" spans="2:2" ht="12.75" customHeight="1">
      <c r="B197" s="11"/>
    </row>
    <row r="198" spans="2:2" ht="12.75" customHeight="1">
      <c r="B198" s="11"/>
    </row>
    <row r="199" spans="2:2" ht="12.75" customHeight="1">
      <c r="B199" s="11"/>
    </row>
    <row r="200" spans="2:2" ht="12.75" customHeight="1">
      <c r="B200" s="11"/>
    </row>
    <row r="201" spans="2:2" ht="12.75" customHeight="1">
      <c r="B201" s="11"/>
    </row>
    <row r="202" spans="2:2" ht="12.75" customHeight="1">
      <c r="B202" s="11"/>
    </row>
    <row r="203" spans="2:2" ht="12.75" customHeight="1">
      <c r="B203" s="11"/>
    </row>
    <row r="204" spans="2:2" ht="12.75" customHeight="1">
      <c r="B204" s="11"/>
    </row>
    <row r="205" spans="2:2" ht="12.75" customHeight="1">
      <c r="B205" s="11"/>
    </row>
    <row r="206" spans="2:2" ht="12.75" customHeight="1">
      <c r="B206" s="11"/>
    </row>
    <row r="207" spans="2:2" ht="12.75" customHeight="1">
      <c r="B207" s="11"/>
    </row>
    <row r="208" spans="2:2" ht="12.75" customHeight="1">
      <c r="B208" s="11"/>
    </row>
    <row r="209" spans="2:2" ht="12.75" customHeight="1">
      <c r="B209" s="11"/>
    </row>
    <row r="210" spans="2:2" ht="12.75" customHeight="1">
      <c r="B210" s="11"/>
    </row>
    <row r="211" spans="2:2" ht="12.75" customHeight="1">
      <c r="B211" s="11"/>
    </row>
    <row r="212" spans="2:2" ht="12.75" customHeight="1">
      <c r="B212" s="11"/>
    </row>
    <row r="213" spans="2:2" ht="12.75" customHeight="1">
      <c r="B213" s="11"/>
    </row>
    <row r="214" spans="2:2" ht="12.75" customHeight="1">
      <c r="B214" s="11"/>
    </row>
    <row r="215" spans="2:2" ht="12.75" customHeight="1">
      <c r="B215" s="11"/>
    </row>
    <row r="216" spans="2:2" ht="12.75" customHeight="1">
      <c r="B216" s="11"/>
    </row>
    <row r="217" spans="2:2" ht="12.75" customHeight="1">
      <c r="B217" s="11"/>
    </row>
    <row r="218" spans="2:2" ht="12.75" customHeight="1">
      <c r="B218" s="11"/>
    </row>
    <row r="219" spans="2:2" ht="12.75" customHeight="1">
      <c r="B219" s="11"/>
    </row>
    <row r="220" spans="2:2" ht="12.75" customHeight="1">
      <c r="B220" s="11"/>
    </row>
    <row r="221" spans="2:2" ht="12.75" customHeight="1">
      <c r="B221" s="11"/>
    </row>
    <row r="222" spans="2:2" ht="12.75" customHeight="1">
      <c r="B222" s="11"/>
    </row>
    <row r="223" spans="2:2" ht="12.75" customHeight="1">
      <c r="B223" s="11"/>
    </row>
    <row r="224" spans="2:2" ht="12.75" customHeight="1">
      <c r="B224" s="11"/>
    </row>
    <row r="225" spans="2:2" ht="12.75" customHeight="1">
      <c r="B225" s="11"/>
    </row>
    <row r="226" spans="2:2" ht="12.75" customHeight="1">
      <c r="B226" s="11"/>
    </row>
    <row r="227" spans="2:2" ht="12.75" customHeight="1">
      <c r="B227" s="11"/>
    </row>
    <row r="228" spans="2:2" ht="12.75" customHeight="1">
      <c r="B228" s="11"/>
    </row>
    <row r="229" spans="2:2" ht="12.75" customHeight="1">
      <c r="B229" s="11"/>
    </row>
    <row r="230" spans="2:2" ht="12.75" customHeight="1">
      <c r="B230" s="11"/>
    </row>
    <row r="231" spans="2:2" ht="12.75" customHeight="1">
      <c r="B231" s="11"/>
    </row>
    <row r="232" spans="2:2" ht="12.75" customHeight="1">
      <c r="B232" s="11"/>
    </row>
    <row r="233" spans="2:2" ht="12.75" customHeight="1">
      <c r="B233" s="11"/>
    </row>
    <row r="234" spans="2:2" ht="12.75" customHeight="1">
      <c r="B234" s="11"/>
    </row>
    <row r="235" spans="2:2" ht="12.75" customHeight="1">
      <c r="B235" s="11"/>
    </row>
    <row r="236" spans="2:2" ht="12.75" customHeight="1">
      <c r="B236" s="11"/>
    </row>
    <row r="237" spans="2:2" ht="12.75" customHeight="1">
      <c r="B237" s="11"/>
    </row>
    <row r="238" spans="2:2" ht="12.75" customHeight="1">
      <c r="B238" s="11"/>
    </row>
    <row r="239" spans="2:2" ht="12.75" customHeight="1">
      <c r="B239" s="11"/>
    </row>
    <row r="240" spans="2:2" ht="12.75" customHeight="1">
      <c r="B240" s="11"/>
    </row>
    <row r="241" spans="2:2" ht="12.75" customHeight="1">
      <c r="B241" s="11"/>
    </row>
    <row r="242" spans="2:2" ht="12.75" customHeight="1">
      <c r="B242" s="11"/>
    </row>
    <row r="243" spans="2:2" ht="12.75" customHeight="1">
      <c r="B243" s="11"/>
    </row>
    <row r="244" spans="2:2" ht="12.75" customHeight="1">
      <c r="B244" s="11"/>
    </row>
    <row r="245" spans="2:2" ht="15.75" customHeight="1"/>
    <row r="246" spans="2:2" ht="15.75" customHeight="1"/>
    <row r="247" spans="2:2" ht="15.75" customHeight="1"/>
    <row r="248" spans="2:2" ht="15.75" customHeight="1"/>
    <row r="249" spans="2:2" ht="15.75" customHeight="1"/>
    <row r="250" spans="2:2" ht="15.75" customHeight="1"/>
    <row r="251" spans="2:2" ht="15.75" customHeight="1"/>
    <row r="252" spans="2:2" ht="15.75" customHeight="1"/>
    <row r="253" spans="2:2" ht="15.75" customHeight="1"/>
    <row r="254" spans="2:2" ht="15.75" customHeight="1"/>
    <row r="255" spans="2:2" ht="15.75" customHeight="1"/>
    <row r="256" spans="2:2"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D43:F43"/>
    <mergeCell ref="D44:F44"/>
    <mergeCell ref="A5:D5"/>
    <mergeCell ref="A7:D7"/>
    <mergeCell ref="A8:D8"/>
    <mergeCell ref="A11:B11"/>
    <mergeCell ref="B12:D12"/>
    <mergeCell ref="B30:D30"/>
    <mergeCell ref="B34:D34"/>
    <mergeCell ref="D38:F38"/>
    <mergeCell ref="D39:F39"/>
    <mergeCell ref="D40:F40"/>
    <mergeCell ref="D41:F41"/>
    <mergeCell ref="D42:F42"/>
  </mergeCells>
  <pageMargins left="0.7" right="0.7" top="0.75" bottom="0.75" header="0" footer="0"/>
  <pageSetup scale="86" orientation="landscape"/>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Y1000"/>
  <sheetViews>
    <sheetView tabSelected="1" topLeftCell="A27" zoomScale="80" zoomScaleNormal="80" workbookViewId="0">
      <selection activeCell="B36" sqref="B36:D36"/>
    </sheetView>
  </sheetViews>
  <sheetFormatPr defaultColWidth="12.6328125" defaultRowHeight="15" customHeight="1"/>
  <cols>
    <col min="1" max="1" width="4.6328125" customWidth="1"/>
    <col min="2" max="2" width="39" customWidth="1"/>
    <col min="3" max="3" width="3.6328125" customWidth="1"/>
    <col min="4" max="4" width="48.08984375" customWidth="1"/>
    <col min="5" max="7" width="8.6328125" customWidth="1"/>
  </cols>
  <sheetData>
    <row r="1" spans="1:25" ht="12.75" customHeight="1">
      <c r="A1" s="127"/>
      <c r="B1" s="11"/>
      <c r="C1" s="127"/>
      <c r="D1" s="127"/>
      <c r="E1" s="127"/>
      <c r="F1" s="127"/>
      <c r="G1" s="127"/>
      <c r="H1" s="127"/>
      <c r="I1" s="127"/>
      <c r="J1" s="127"/>
      <c r="K1" s="127"/>
      <c r="L1" s="127"/>
      <c r="M1" s="127"/>
      <c r="N1" s="127"/>
      <c r="O1" s="127"/>
      <c r="P1" s="127"/>
      <c r="Q1" s="127"/>
      <c r="R1" s="127"/>
      <c r="S1" s="127"/>
      <c r="T1" s="127"/>
      <c r="U1" s="127"/>
      <c r="V1" s="127"/>
      <c r="W1" s="127"/>
      <c r="X1" s="127"/>
      <c r="Y1" s="127"/>
    </row>
    <row r="2" spans="1:25" ht="12.75" customHeight="1">
      <c r="A2" s="127"/>
      <c r="B2" s="11"/>
      <c r="C2" s="127"/>
      <c r="D2" s="127"/>
      <c r="E2" s="127"/>
      <c r="F2" s="127"/>
      <c r="G2" s="127"/>
      <c r="H2" s="127"/>
      <c r="I2" s="127"/>
      <c r="J2" s="127"/>
      <c r="K2" s="127"/>
      <c r="L2" s="127"/>
      <c r="M2" s="127"/>
      <c r="N2" s="127"/>
      <c r="O2" s="127"/>
      <c r="P2" s="127"/>
      <c r="Q2" s="127"/>
      <c r="R2" s="127"/>
      <c r="S2" s="127"/>
      <c r="T2" s="127"/>
      <c r="U2" s="127"/>
      <c r="V2" s="127"/>
      <c r="W2" s="127"/>
      <c r="X2" s="127"/>
      <c r="Y2" s="127"/>
    </row>
    <row r="3" spans="1:25" ht="12.75" customHeight="1">
      <c r="A3" s="127"/>
      <c r="B3" s="11"/>
      <c r="C3" s="127"/>
      <c r="D3" s="127"/>
      <c r="E3" s="127"/>
      <c r="F3" s="127"/>
      <c r="G3" s="127"/>
      <c r="H3" s="127"/>
      <c r="I3" s="127"/>
      <c r="J3" s="127"/>
      <c r="K3" s="127"/>
      <c r="L3" s="127"/>
      <c r="M3" s="127"/>
      <c r="N3" s="127"/>
      <c r="O3" s="127"/>
      <c r="P3" s="127"/>
      <c r="Q3" s="127"/>
      <c r="R3" s="127"/>
      <c r="S3" s="127"/>
      <c r="T3" s="127"/>
      <c r="U3" s="127"/>
      <c r="V3" s="127"/>
      <c r="W3" s="127"/>
      <c r="X3" s="127"/>
      <c r="Y3" s="127"/>
    </row>
    <row r="4" spans="1:25" ht="12.75" customHeight="1">
      <c r="A4" s="127"/>
      <c r="B4" s="11"/>
      <c r="C4" s="127"/>
      <c r="D4" s="127"/>
      <c r="E4" s="127"/>
      <c r="F4" s="127"/>
      <c r="G4" s="127"/>
      <c r="H4" s="127"/>
      <c r="I4" s="127"/>
      <c r="J4" s="127"/>
      <c r="K4" s="127"/>
      <c r="L4" s="127"/>
      <c r="M4" s="127"/>
      <c r="N4" s="127"/>
      <c r="O4" s="127"/>
      <c r="P4" s="127"/>
      <c r="Q4" s="127"/>
      <c r="R4" s="127"/>
      <c r="S4" s="127"/>
      <c r="T4" s="127"/>
      <c r="U4" s="127"/>
      <c r="V4" s="127"/>
      <c r="W4" s="127"/>
      <c r="X4" s="127"/>
      <c r="Y4" s="127"/>
    </row>
    <row r="5" spans="1:25" ht="12.75" customHeight="1">
      <c r="A5" s="658"/>
      <c r="B5" s="501"/>
      <c r="C5" s="501"/>
      <c r="D5" s="501"/>
      <c r="E5" s="127"/>
      <c r="F5" s="127"/>
      <c r="G5" s="127"/>
      <c r="H5" s="127"/>
      <c r="I5" s="127"/>
      <c r="J5" s="127"/>
      <c r="K5" s="127"/>
      <c r="L5" s="127"/>
      <c r="M5" s="127"/>
      <c r="N5" s="127"/>
      <c r="O5" s="127"/>
      <c r="P5" s="127"/>
      <c r="Q5" s="127"/>
      <c r="R5" s="127"/>
      <c r="S5" s="127"/>
      <c r="T5" s="127"/>
      <c r="U5" s="127"/>
      <c r="V5" s="127"/>
      <c r="W5" s="127"/>
      <c r="X5" s="127"/>
      <c r="Y5" s="127"/>
    </row>
    <row r="6" spans="1:25" ht="12.75" customHeight="1">
      <c r="A6" s="279"/>
      <c r="B6" s="16"/>
      <c r="C6" s="279"/>
      <c r="D6" s="279"/>
      <c r="E6" s="127"/>
      <c r="F6" s="127"/>
      <c r="G6" s="127"/>
      <c r="H6" s="127"/>
      <c r="I6" s="127"/>
      <c r="J6" s="127"/>
      <c r="K6" s="127"/>
      <c r="L6" s="127"/>
      <c r="M6" s="127"/>
      <c r="N6" s="127"/>
      <c r="O6" s="127"/>
      <c r="P6" s="127"/>
      <c r="Q6" s="127"/>
      <c r="R6" s="127"/>
      <c r="S6" s="127"/>
      <c r="T6" s="127"/>
      <c r="U6" s="127"/>
      <c r="V6" s="127"/>
      <c r="W6" s="127"/>
      <c r="X6" s="127"/>
      <c r="Y6" s="127"/>
    </row>
    <row r="7" spans="1:25" ht="12.75" customHeight="1">
      <c r="A7" s="550" t="s">
        <v>319</v>
      </c>
      <c r="B7" s="501"/>
      <c r="C7" s="501"/>
      <c r="D7" s="501"/>
      <c r="E7" s="127"/>
      <c r="F7" s="127"/>
      <c r="G7" s="127"/>
      <c r="H7" s="127"/>
      <c r="I7" s="127"/>
      <c r="J7" s="127"/>
      <c r="K7" s="127"/>
      <c r="L7" s="127"/>
      <c r="M7" s="127"/>
      <c r="N7" s="127"/>
      <c r="O7" s="127"/>
      <c r="P7" s="127"/>
      <c r="Q7" s="127"/>
      <c r="R7" s="127"/>
      <c r="S7" s="127"/>
      <c r="T7" s="127"/>
      <c r="U7" s="127"/>
      <c r="V7" s="127"/>
      <c r="W7" s="127"/>
      <c r="X7" s="127"/>
      <c r="Y7" s="127"/>
    </row>
    <row r="8" spans="1:25" ht="12.75" customHeight="1">
      <c r="A8" s="550" t="s">
        <v>330</v>
      </c>
      <c r="B8" s="501"/>
      <c r="C8" s="501"/>
      <c r="D8" s="501"/>
      <c r="E8" s="127"/>
      <c r="F8" s="127"/>
      <c r="G8" s="127"/>
      <c r="H8" s="127"/>
      <c r="I8" s="127"/>
      <c r="J8" s="127"/>
      <c r="K8" s="127"/>
      <c r="L8" s="127"/>
      <c r="M8" s="127"/>
      <c r="N8" s="127"/>
      <c r="O8" s="127"/>
      <c r="P8" s="127"/>
      <c r="Q8" s="127"/>
      <c r="R8" s="127"/>
      <c r="S8" s="127"/>
      <c r="T8" s="127"/>
      <c r="U8" s="127"/>
      <c r="V8" s="127"/>
      <c r="W8" s="127"/>
      <c r="X8" s="127"/>
      <c r="Y8" s="127"/>
    </row>
    <row r="9" spans="1:25" ht="12.75" customHeight="1">
      <c r="A9" s="279"/>
      <c r="B9" s="16"/>
      <c r="C9" s="279"/>
      <c r="D9" s="279"/>
      <c r="E9" s="127"/>
      <c r="F9" s="127"/>
      <c r="G9" s="127"/>
      <c r="H9" s="127"/>
      <c r="I9" s="127"/>
      <c r="J9" s="127"/>
      <c r="K9" s="127"/>
      <c r="L9" s="127"/>
      <c r="M9" s="127"/>
      <c r="N9" s="127"/>
      <c r="O9" s="127"/>
      <c r="P9" s="127"/>
      <c r="Q9" s="127"/>
      <c r="R9" s="127"/>
      <c r="S9" s="127"/>
      <c r="T9" s="127"/>
      <c r="U9" s="127"/>
      <c r="V9" s="127"/>
      <c r="W9" s="127"/>
      <c r="X9" s="127"/>
      <c r="Y9" s="127"/>
    </row>
    <row r="10" spans="1:25" ht="15" customHeight="1">
      <c r="A10" s="189"/>
      <c r="B10" s="60"/>
      <c r="C10" s="189"/>
      <c r="D10" s="49" t="s">
        <v>41</v>
      </c>
      <c r="E10" s="50"/>
      <c r="F10" s="127"/>
      <c r="G10" s="50"/>
      <c r="H10" s="127"/>
      <c r="I10" s="127"/>
      <c r="J10" s="127"/>
      <c r="K10" s="127"/>
      <c r="L10" s="127"/>
      <c r="M10" s="127"/>
      <c r="N10" s="127"/>
      <c r="O10" s="127"/>
      <c r="P10" s="127"/>
      <c r="Q10" s="127"/>
      <c r="R10" s="127"/>
      <c r="S10" s="127"/>
      <c r="T10" s="127"/>
      <c r="U10" s="127"/>
      <c r="V10" s="127"/>
      <c r="W10" s="127"/>
      <c r="X10" s="127"/>
      <c r="Y10" s="127"/>
    </row>
    <row r="11" spans="1:25" ht="12.75" customHeight="1">
      <c r="A11" s="719" t="s">
        <v>40</v>
      </c>
      <c r="B11" s="525"/>
      <c r="C11" s="381"/>
      <c r="D11" s="52" t="s">
        <v>42</v>
      </c>
      <c r="E11" s="49"/>
      <c r="F11" s="127"/>
      <c r="G11" s="49"/>
      <c r="H11" s="127"/>
      <c r="I11" s="127"/>
      <c r="J11" s="127"/>
      <c r="K11" s="127"/>
      <c r="L11" s="127"/>
      <c r="M11" s="127"/>
      <c r="N11" s="127"/>
      <c r="O11" s="127"/>
      <c r="P11" s="127"/>
      <c r="Q11" s="127"/>
      <c r="R11" s="127"/>
      <c r="S11" s="127"/>
      <c r="T11" s="127"/>
      <c r="U11" s="127"/>
      <c r="V11" s="127"/>
      <c r="W11" s="127"/>
      <c r="X11" s="127"/>
      <c r="Y11" s="127"/>
    </row>
    <row r="12" spans="1:25" ht="12.75" customHeight="1">
      <c r="A12" s="382">
        <v>1</v>
      </c>
      <c r="B12" s="720" t="s">
        <v>43</v>
      </c>
      <c r="C12" s="513"/>
      <c r="D12" s="514"/>
      <c r="E12" s="127"/>
      <c r="F12" s="127"/>
      <c r="G12" s="127"/>
      <c r="H12" s="127"/>
      <c r="I12" s="127"/>
      <c r="J12" s="127"/>
      <c r="K12" s="127"/>
      <c r="L12" s="127"/>
      <c r="M12" s="127"/>
      <c r="N12" s="127"/>
      <c r="O12" s="127"/>
      <c r="P12" s="127"/>
      <c r="Q12" s="127"/>
      <c r="R12" s="127"/>
      <c r="S12" s="127"/>
      <c r="T12" s="127"/>
      <c r="U12" s="127"/>
      <c r="V12" s="127"/>
      <c r="W12" s="127"/>
      <c r="X12" s="127"/>
      <c r="Y12" s="127"/>
    </row>
    <row r="13" spans="1:25" ht="15" customHeight="1">
      <c r="A13" s="383"/>
      <c r="B13" s="159" t="s">
        <v>321</v>
      </c>
      <c r="C13" s="152" t="s">
        <v>3</v>
      </c>
      <c r="D13" s="384" t="str">
        <f>'DOKUMEN evaluasi PENILAIAN'!D13</f>
        <v>HANALIA S.Pd</v>
      </c>
      <c r="E13" s="127"/>
      <c r="F13" s="127"/>
      <c r="G13" s="127"/>
      <c r="H13" s="127"/>
      <c r="I13" s="127"/>
      <c r="J13" s="127"/>
      <c r="K13" s="127"/>
      <c r="L13" s="127"/>
      <c r="M13" s="127"/>
      <c r="N13" s="127"/>
      <c r="O13" s="127"/>
      <c r="P13" s="127"/>
      <c r="Q13" s="127"/>
      <c r="R13" s="127"/>
      <c r="S13" s="127"/>
      <c r="T13" s="127"/>
      <c r="U13" s="127"/>
      <c r="V13" s="127"/>
      <c r="W13" s="127"/>
      <c r="X13" s="127"/>
      <c r="Y13" s="127"/>
    </row>
    <row r="14" spans="1:25" ht="15" customHeight="1">
      <c r="A14" s="383"/>
      <c r="B14" s="159" t="s">
        <v>4</v>
      </c>
      <c r="C14" s="152" t="s">
        <v>3</v>
      </c>
      <c r="D14" s="384" t="str">
        <f>'DOKUMEN evaluasi PENILAIAN'!D14</f>
        <v>19781109 200501 2 008</v>
      </c>
      <c r="E14" s="127"/>
      <c r="F14" s="127"/>
      <c r="G14" s="127"/>
      <c r="H14" s="127"/>
      <c r="I14" s="127"/>
      <c r="J14" s="127"/>
      <c r="K14" s="127"/>
      <c r="L14" s="127"/>
      <c r="M14" s="127"/>
      <c r="N14" s="127"/>
      <c r="O14" s="127"/>
      <c r="P14" s="127"/>
      <c r="Q14" s="127"/>
      <c r="R14" s="127"/>
      <c r="S14" s="127"/>
      <c r="T14" s="127"/>
      <c r="U14" s="127"/>
      <c r="V14" s="127"/>
      <c r="W14" s="127"/>
      <c r="X14" s="127"/>
      <c r="Y14" s="127"/>
    </row>
    <row r="15" spans="1:25" ht="15" customHeight="1">
      <c r="A15" s="383"/>
      <c r="B15" s="159" t="s">
        <v>322</v>
      </c>
      <c r="C15" s="152" t="s">
        <v>3</v>
      </c>
      <c r="D15" s="384" t="str">
        <f>'DOKUMEN evaluasi PENILAIAN'!D15</f>
        <v>Pembina , IV/a</v>
      </c>
      <c r="E15" s="127"/>
      <c r="F15" s="127"/>
      <c r="G15" s="127"/>
      <c r="H15" s="127"/>
      <c r="I15" s="127"/>
      <c r="J15" s="127"/>
      <c r="K15" s="127"/>
      <c r="L15" s="127"/>
      <c r="M15" s="127"/>
      <c r="N15" s="127"/>
      <c r="O15" s="127"/>
      <c r="P15" s="127"/>
      <c r="Q15" s="127"/>
      <c r="R15" s="127"/>
      <c r="S15" s="127"/>
      <c r="T15" s="127"/>
      <c r="U15" s="127"/>
      <c r="V15" s="127"/>
      <c r="W15" s="127"/>
      <c r="X15" s="127"/>
      <c r="Y15" s="127"/>
    </row>
    <row r="16" spans="1:25" ht="15" customHeight="1">
      <c r="A16" s="383"/>
      <c r="B16" s="159" t="s">
        <v>12</v>
      </c>
      <c r="C16" s="152" t="s">
        <v>3</v>
      </c>
      <c r="D16" s="385" t="str">
        <f>'DOKUMEN evaluasi PENILAIAN'!D16</f>
        <v xml:space="preserve">Guru Ahli Madya </v>
      </c>
      <c r="E16" s="127"/>
      <c r="F16" s="127"/>
      <c r="G16" s="127"/>
      <c r="H16" s="127"/>
      <c r="I16" s="127"/>
      <c r="J16" s="127"/>
      <c r="K16" s="127"/>
      <c r="L16" s="127"/>
      <c r="M16" s="127"/>
      <c r="N16" s="127"/>
      <c r="O16" s="127"/>
      <c r="P16" s="127"/>
      <c r="Q16" s="127"/>
      <c r="R16" s="127"/>
      <c r="S16" s="127"/>
      <c r="T16" s="127"/>
      <c r="U16" s="127"/>
      <c r="V16" s="127"/>
      <c r="W16" s="127"/>
      <c r="X16" s="127"/>
      <c r="Y16" s="127"/>
    </row>
    <row r="17" spans="1:25" ht="15" customHeight="1">
      <c r="A17" s="386"/>
      <c r="B17" s="159" t="s">
        <v>323</v>
      </c>
      <c r="C17" s="152" t="s">
        <v>3</v>
      </c>
      <c r="D17" s="387" t="str">
        <f>'DOKUMEN evaluasi PENILAIAN'!D17</f>
        <v>SMA Negeri 1 Tikke Raya</v>
      </c>
      <c r="E17" s="127"/>
      <c r="F17" s="127"/>
      <c r="G17" s="127"/>
      <c r="H17" s="127"/>
      <c r="I17" s="127"/>
      <c r="J17" s="127"/>
      <c r="K17" s="127"/>
      <c r="L17" s="127"/>
      <c r="M17" s="127"/>
      <c r="N17" s="127"/>
      <c r="O17" s="127"/>
      <c r="P17" s="127"/>
      <c r="Q17" s="127"/>
      <c r="R17" s="127"/>
      <c r="S17" s="127"/>
      <c r="T17" s="127"/>
      <c r="U17" s="127"/>
      <c r="V17" s="127"/>
      <c r="W17" s="127"/>
      <c r="X17" s="127"/>
      <c r="Y17" s="127"/>
    </row>
    <row r="18" spans="1:25" ht="12.75" customHeight="1">
      <c r="A18" s="388">
        <v>2</v>
      </c>
      <c r="B18" s="389" t="s">
        <v>44</v>
      </c>
      <c r="C18" s="390"/>
      <c r="D18" s="391"/>
      <c r="E18" s="392"/>
      <c r="F18" s="392"/>
      <c r="G18" s="127"/>
      <c r="H18" s="127"/>
      <c r="I18" s="127"/>
      <c r="J18" s="127"/>
      <c r="K18" s="127"/>
      <c r="L18" s="127"/>
      <c r="M18" s="127"/>
      <c r="N18" s="127"/>
      <c r="O18" s="127"/>
      <c r="P18" s="127"/>
      <c r="Q18" s="127"/>
      <c r="R18" s="127"/>
      <c r="S18" s="127"/>
      <c r="T18" s="127"/>
      <c r="U18" s="127"/>
      <c r="V18" s="127"/>
      <c r="W18" s="127"/>
      <c r="X18" s="127"/>
      <c r="Y18" s="127"/>
    </row>
    <row r="19" spans="1:25" ht="15" customHeight="1">
      <c r="A19" s="120"/>
      <c r="B19" s="159" t="s">
        <v>321</v>
      </c>
      <c r="C19" s="152" t="s">
        <v>3</v>
      </c>
      <c r="D19" s="398" t="str">
        <f>'DOKUMEN evaluasi PENILAIAN'!D19</f>
        <v>ARMAN S.Pd</v>
      </c>
      <c r="E19" s="392"/>
      <c r="F19" s="392"/>
      <c r="G19" s="127"/>
      <c r="H19" s="127"/>
      <c r="I19" s="127"/>
      <c r="J19" s="127"/>
      <c r="K19" s="127"/>
      <c r="L19" s="127"/>
      <c r="M19" s="127"/>
      <c r="N19" s="127"/>
      <c r="O19" s="127"/>
      <c r="P19" s="127"/>
      <c r="Q19" s="127"/>
      <c r="R19" s="127"/>
      <c r="S19" s="127"/>
      <c r="T19" s="127"/>
      <c r="U19" s="127"/>
      <c r="V19" s="127"/>
      <c r="W19" s="127"/>
      <c r="X19" s="127"/>
      <c r="Y19" s="127"/>
    </row>
    <row r="20" spans="1:25" ht="15" customHeight="1">
      <c r="A20" s="49"/>
      <c r="B20" s="159" t="s">
        <v>4</v>
      </c>
      <c r="C20" s="152" t="s">
        <v>3</v>
      </c>
      <c r="D20" s="384" t="str">
        <f>'DOKUMEN evaluasi PENILAIAN'!D20</f>
        <v>19760702 2002 12 1 004</v>
      </c>
      <c r="E20" s="392"/>
      <c r="F20" s="392"/>
      <c r="G20" s="127"/>
      <c r="H20" s="127"/>
      <c r="I20" s="127"/>
      <c r="J20" s="127"/>
      <c r="K20" s="127"/>
      <c r="L20" s="127"/>
      <c r="M20" s="127"/>
      <c r="N20" s="127"/>
      <c r="O20" s="127"/>
      <c r="P20" s="127"/>
      <c r="Q20" s="127"/>
      <c r="R20" s="127"/>
      <c r="S20" s="127"/>
      <c r="T20" s="127"/>
      <c r="U20" s="127"/>
      <c r="V20" s="127"/>
      <c r="W20" s="127"/>
      <c r="X20" s="127"/>
      <c r="Y20" s="127"/>
    </row>
    <row r="21" spans="1:25" ht="15" customHeight="1">
      <c r="A21" s="49"/>
      <c r="B21" s="159" t="s">
        <v>322</v>
      </c>
      <c r="C21" s="152" t="s">
        <v>3</v>
      </c>
      <c r="D21" s="384" t="str">
        <f>'DOKUMEN evaluasi PENILAIAN'!D21</f>
        <v>Pembina Tk. I, IV/b</v>
      </c>
      <c r="E21" s="392"/>
      <c r="F21" s="392"/>
      <c r="G21" s="127"/>
      <c r="H21" s="127"/>
      <c r="I21" s="127"/>
      <c r="J21" s="127"/>
      <c r="K21" s="127"/>
      <c r="L21" s="127"/>
      <c r="M21" s="127"/>
      <c r="N21" s="127"/>
      <c r="O21" s="127"/>
      <c r="P21" s="127"/>
      <c r="Q21" s="127"/>
      <c r="R21" s="127"/>
      <c r="S21" s="127"/>
      <c r="T21" s="127"/>
      <c r="U21" s="127"/>
      <c r="V21" s="127"/>
      <c r="W21" s="127"/>
      <c r="X21" s="127"/>
      <c r="Y21" s="127"/>
    </row>
    <row r="22" spans="1:25" ht="15" customHeight="1">
      <c r="A22" s="49"/>
      <c r="B22" s="159" t="s">
        <v>12</v>
      </c>
      <c r="C22" s="152" t="s">
        <v>3</v>
      </c>
      <c r="D22" s="385" t="str">
        <f>'DOKUMEN evaluasi PENILAIAN'!D22</f>
        <v>Kepala Sekolah</v>
      </c>
      <c r="E22" s="392"/>
      <c r="F22" s="392"/>
      <c r="G22" s="127"/>
      <c r="H22" s="127"/>
      <c r="I22" s="127"/>
      <c r="J22" s="127"/>
      <c r="K22" s="127"/>
      <c r="L22" s="127"/>
      <c r="M22" s="127"/>
      <c r="N22" s="127"/>
      <c r="O22" s="127"/>
      <c r="P22" s="127"/>
      <c r="Q22" s="127"/>
      <c r="R22" s="127"/>
      <c r="S22" s="127"/>
      <c r="T22" s="127"/>
      <c r="U22" s="127"/>
      <c r="V22" s="127"/>
      <c r="W22" s="127"/>
      <c r="X22" s="127"/>
      <c r="Y22" s="127"/>
    </row>
    <row r="23" spans="1:25" ht="15" customHeight="1">
      <c r="A23" s="49"/>
      <c r="B23" s="148" t="s">
        <v>323</v>
      </c>
      <c r="C23" s="387" t="s">
        <v>3</v>
      </c>
      <c r="D23" s="152" t="str">
        <f>'DOKUMEN evaluasi PENILAIAN'!D23</f>
        <v>SMA Negeri 1 Tikke Raya</v>
      </c>
      <c r="E23" s="392"/>
      <c r="F23" s="392"/>
      <c r="G23" s="127"/>
      <c r="H23" s="127"/>
      <c r="I23" s="127"/>
      <c r="J23" s="127"/>
      <c r="K23" s="127"/>
      <c r="L23" s="127"/>
      <c r="M23" s="127"/>
      <c r="N23" s="127"/>
      <c r="O23" s="127"/>
      <c r="P23" s="127"/>
      <c r="Q23" s="127"/>
      <c r="R23" s="127"/>
      <c r="S23" s="127"/>
      <c r="T23" s="127"/>
      <c r="U23" s="127"/>
      <c r="V23" s="127"/>
      <c r="W23" s="127"/>
      <c r="X23" s="127"/>
      <c r="Y23" s="127"/>
    </row>
    <row r="24" spans="1:25" ht="12.75" customHeight="1">
      <c r="A24" s="382">
        <v>3</v>
      </c>
      <c r="B24" s="395" t="s">
        <v>324</v>
      </c>
      <c r="C24" s="391"/>
      <c r="D24" s="391"/>
      <c r="E24" s="392"/>
      <c r="F24" s="392"/>
      <c r="G24" s="127"/>
      <c r="H24" s="127"/>
      <c r="I24" s="127"/>
      <c r="J24" s="127"/>
      <c r="K24" s="127"/>
      <c r="L24" s="127"/>
      <c r="M24" s="127"/>
      <c r="N24" s="127"/>
      <c r="O24" s="127"/>
      <c r="P24" s="127"/>
      <c r="Q24" s="127"/>
      <c r="R24" s="127"/>
      <c r="S24" s="127"/>
      <c r="T24" s="127"/>
      <c r="U24" s="127"/>
      <c r="V24" s="127"/>
      <c r="W24" s="127"/>
      <c r="X24" s="127"/>
      <c r="Y24" s="127"/>
    </row>
    <row r="25" spans="1:25" ht="15" customHeight="1">
      <c r="A25" s="397"/>
      <c r="B25" s="159" t="s">
        <v>321</v>
      </c>
      <c r="C25" s="152" t="s">
        <v>3</v>
      </c>
      <c r="D25" s="385" t="str">
        <f>'DOKUMEN evaluasi PENILAIAN'!D25</f>
        <v>JAMAL ABDULLAH S.SOS</v>
      </c>
      <c r="E25" s="392"/>
      <c r="F25" s="392"/>
      <c r="G25" s="127"/>
      <c r="H25" s="127"/>
      <c r="I25" s="127"/>
      <c r="J25" s="127"/>
      <c r="K25" s="127"/>
      <c r="L25" s="127"/>
      <c r="M25" s="127"/>
      <c r="N25" s="127"/>
      <c r="O25" s="127"/>
      <c r="P25" s="127"/>
      <c r="Q25" s="127"/>
      <c r="R25" s="127"/>
      <c r="S25" s="127"/>
      <c r="T25" s="127"/>
      <c r="U25" s="127"/>
      <c r="V25" s="127"/>
      <c r="W25" s="127"/>
      <c r="X25" s="127"/>
      <c r="Y25" s="127"/>
    </row>
    <row r="26" spans="1:25" ht="15" customHeight="1">
      <c r="A26" s="397"/>
      <c r="B26" s="159" t="s">
        <v>4</v>
      </c>
      <c r="C26" s="152" t="s">
        <v>3</v>
      </c>
      <c r="D26" s="394" t="str">
        <f>'DOKUMEN evaluasi PENILAIAN'!D26</f>
        <v>19680804 199203  1 015</v>
      </c>
      <c r="E26" s="392"/>
      <c r="F26" s="392"/>
      <c r="G26" s="127"/>
      <c r="H26" s="127"/>
      <c r="I26" s="127"/>
      <c r="J26" s="127"/>
      <c r="K26" s="127"/>
      <c r="L26" s="127"/>
      <c r="M26" s="127"/>
      <c r="N26" s="127"/>
      <c r="O26" s="127"/>
      <c r="P26" s="127"/>
      <c r="Q26" s="127"/>
      <c r="R26" s="127"/>
      <c r="S26" s="127"/>
      <c r="T26" s="127"/>
      <c r="U26" s="127"/>
      <c r="V26" s="127"/>
      <c r="W26" s="127"/>
      <c r="X26" s="127"/>
      <c r="Y26" s="127"/>
    </row>
    <row r="27" spans="1:25" ht="15" customHeight="1">
      <c r="A27" s="397"/>
      <c r="B27" s="159" t="s">
        <v>322</v>
      </c>
      <c r="C27" s="152" t="s">
        <v>3</v>
      </c>
      <c r="D27" s="385" t="str">
        <f>'DOKUMEN evaluasi PENILAIAN'!D27</f>
        <v>Pembina, IV/a</v>
      </c>
      <c r="E27" s="392"/>
      <c r="F27" s="392"/>
      <c r="G27" s="127"/>
      <c r="H27" s="127"/>
      <c r="I27" s="127"/>
      <c r="J27" s="127"/>
      <c r="K27" s="127"/>
      <c r="L27" s="127"/>
      <c r="M27" s="127"/>
      <c r="N27" s="127"/>
      <c r="O27" s="127"/>
      <c r="P27" s="127"/>
      <c r="Q27" s="127"/>
      <c r="R27" s="127"/>
      <c r="S27" s="127"/>
      <c r="T27" s="127"/>
      <c r="U27" s="127"/>
      <c r="V27" s="127"/>
      <c r="W27" s="127"/>
      <c r="X27" s="127"/>
      <c r="Y27" s="127"/>
    </row>
    <row r="28" spans="1:25" ht="34.5" customHeight="1">
      <c r="A28" s="397"/>
      <c r="B28" s="159" t="s">
        <v>12</v>
      </c>
      <c r="C28" s="152" t="s">
        <v>3</v>
      </c>
      <c r="D28" s="385" t="str">
        <f>'DOKUMEN evaluasi PENILAIAN'!D28</f>
        <v>Kepala Cabang Dinas Pendidikan &amp; Kebudayaan Wilayah 2</v>
      </c>
      <c r="E28" s="392"/>
      <c r="F28" s="392"/>
      <c r="G28" s="127"/>
      <c r="H28" s="127"/>
      <c r="I28" s="127"/>
      <c r="J28" s="127"/>
      <c r="K28" s="127"/>
      <c r="L28" s="127"/>
      <c r="M28" s="127"/>
      <c r="N28" s="127"/>
      <c r="O28" s="127"/>
      <c r="P28" s="127"/>
      <c r="Q28" s="127"/>
      <c r="R28" s="127"/>
      <c r="S28" s="127"/>
      <c r="T28" s="127"/>
      <c r="U28" s="127"/>
      <c r="V28" s="127"/>
      <c r="W28" s="127"/>
      <c r="X28" s="127"/>
      <c r="Y28" s="127"/>
    </row>
    <row r="29" spans="1:25" ht="40.5" customHeight="1">
      <c r="A29" s="398"/>
      <c r="B29" s="159" t="s">
        <v>323</v>
      </c>
      <c r="C29" s="152" t="s">
        <v>3</v>
      </c>
      <c r="D29" s="385" t="str">
        <f>'DOKUMEN evaluasi PENILAIAN'!D29</f>
        <v>Dinas Pendidikan &amp; Keebudayaan Provinsi Sulawesi Barat</v>
      </c>
      <c r="E29" s="392"/>
      <c r="F29" s="392"/>
      <c r="G29" s="127"/>
      <c r="H29" s="127"/>
      <c r="I29" s="127"/>
      <c r="J29" s="127"/>
      <c r="K29" s="127"/>
      <c r="L29" s="127"/>
      <c r="M29" s="127"/>
      <c r="N29" s="127"/>
      <c r="O29" s="127"/>
      <c r="P29" s="127"/>
      <c r="Q29" s="127"/>
      <c r="R29" s="127"/>
      <c r="S29" s="127"/>
      <c r="T29" s="127"/>
      <c r="U29" s="127"/>
      <c r="V29" s="127"/>
      <c r="W29" s="127"/>
      <c r="X29" s="127"/>
      <c r="Y29" s="127"/>
    </row>
    <row r="30" spans="1:25" ht="12.75" customHeight="1">
      <c r="A30" s="399">
        <v>4</v>
      </c>
      <c r="B30" s="720" t="s">
        <v>325</v>
      </c>
      <c r="C30" s="513"/>
      <c r="D30" s="514"/>
      <c r="E30" s="392"/>
      <c r="F30" s="392"/>
      <c r="G30" s="127"/>
      <c r="H30" s="127"/>
      <c r="I30" s="127"/>
      <c r="J30" s="127"/>
      <c r="K30" s="127"/>
      <c r="L30" s="127"/>
      <c r="M30" s="127"/>
      <c r="N30" s="127"/>
      <c r="O30" s="127"/>
      <c r="P30" s="127"/>
      <c r="Q30" s="127"/>
      <c r="R30" s="127"/>
      <c r="S30" s="127"/>
      <c r="T30" s="127"/>
      <c r="U30" s="127"/>
      <c r="V30" s="127"/>
      <c r="W30" s="127"/>
      <c r="X30" s="127"/>
      <c r="Y30" s="127"/>
    </row>
    <row r="31" spans="1:25" ht="12.75" customHeight="1">
      <c r="A31" s="49"/>
      <c r="B31" s="159" t="s">
        <v>326</v>
      </c>
      <c r="C31" s="152" t="s">
        <v>3</v>
      </c>
      <c r="D31" s="152" t="s">
        <v>327</v>
      </c>
      <c r="E31" s="392"/>
      <c r="F31" s="392"/>
      <c r="G31" s="127"/>
      <c r="H31" s="127"/>
      <c r="I31" s="127"/>
      <c r="J31" s="127"/>
      <c r="K31" s="127"/>
      <c r="L31" s="127"/>
      <c r="M31" s="127"/>
      <c r="N31" s="127"/>
      <c r="O31" s="127"/>
      <c r="P31" s="127"/>
      <c r="Q31" s="127"/>
      <c r="R31" s="127"/>
      <c r="S31" s="127"/>
      <c r="T31" s="127"/>
      <c r="U31" s="127"/>
      <c r="V31" s="127"/>
      <c r="W31" s="127"/>
      <c r="X31" s="127"/>
      <c r="Y31" s="127"/>
    </row>
    <row r="32" spans="1:25" ht="12.75" customHeight="1">
      <c r="A32" s="49"/>
      <c r="B32" s="159" t="s">
        <v>328</v>
      </c>
      <c r="C32" s="152" t="s">
        <v>3</v>
      </c>
      <c r="D32" s="152" t="s">
        <v>331</v>
      </c>
      <c r="E32" s="405" t="s">
        <v>332</v>
      </c>
      <c r="F32" s="392"/>
      <c r="G32" s="127"/>
      <c r="H32" s="127"/>
      <c r="I32" s="127"/>
      <c r="J32" s="127"/>
      <c r="K32" s="127"/>
      <c r="L32" s="127"/>
      <c r="M32" s="127"/>
      <c r="N32" s="127"/>
      <c r="O32" s="127"/>
      <c r="P32" s="127"/>
      <c r="Q32" s="127"/>
      <c r="R32" s="127"/>
      <c r="S32" s="127"/>
      <c r="T32" s="127"/>
      <c r="U32" s="127"/>
      <c r="V32" s="127"/>
      <c r="W32" s="127"/>
      <c r="X32" s="127"/>
      <c r="Y32" s="127"/>
    </row>
    <row r="33" spans="1:25" ht="12.75" customHeight="1">
      <c r="A33" s="406">
        <v>5</v>
      </c>
      <c r="B33" s="407" t="s">
        <v>329</v>
      </c>
      <c r="C33" s="408"/>
      <c r="D33" s="409"/>
      <c r="E33" s="392"/>
      <c r="F33" s="392"/>
      <c r="G33" s="127"/>
      <c r="H33" s="127"/>
      <c r="I33" s="127"/>
      <c r="J33" s="127"/>
      <c r="K33" s="127"/>
      <c r="L33" s="127"/>
      <c r="M33" s="127"/>
      <c r="N33" s="127"/>
      <c r="O33" s="127"/>
      <c r="P33" s="127"/>
      <c r="Q33" s="127"/>
      <c r="R33" s="127"/>
      <c r="S33" s="127"/>
      <c r="T33" s="127"/>
      <c r="U33" s="127"/>
      <c r="V33" s="127"/>
      <c r="W33" s="127"/>
      <c r="X33" s="127"/>
      <c r="Y33" s="127"/>
    </row>
    <row r="34" spans="1:25" ht="21" customHeight="1">
      <c r="A34" s="152"/>
      <c r="B34" s="641" t="s">
        <v>333</v>
      </c>
      <c r="C34" s="513"/>
      <c r="D34" s="514"/>
      <c r="E34" s="392"/>
      <c r="F34" s="392"/>
      <c r="G34" s="127"/>
      <c r="H34" s="127"/>
      <c r="I34" s="127"/>
      <c r="J34" s="127"/>
      <c r="K34" s="127"/>
      <c r="L34" s="127"/>
      <c r="M34" s="127"/>
      <c r="N34" s="127"/>
      <c r="O34" s="127"/>
      <c r="P34" s="127"/>
      <c r="Q34" s="127"/>
      <c r="R34" s="127"/>
      <c r="S34" s="127"/>
      <c r="T34" s="127"/>
      <c r="U34" s="127"/>
      <c r="V34" s="127"/>
      <c r="W34" s="127"/>
      <c r="X34" s="127"/>
      <c r="Y34" s="127"/>
    </row>
    <row r="35" spans="1:25" ht="18.75" customHeight="1">
      <c r="A35" s="410">
        <v>6</v>
      </c>
      <c r="B35" s="411" t="s">
        <v>334</v>
      </c>
      <c r="C35" s="412"/>
      <c r="D35" s="413"/>
      <c r="E35" s="392"/>
      <c r="F35" s="392"/>
      <c r="G35" s="127"/>
      <c r="H35" s="127"/>
      <c r="I35" s="127"/>
      <c r="J35" s="127"/>
      <c r="K35" s="127"/>
      <c r="L35" s="127"/>
      <c r="M35" s="127"/>
      <c r="N35" s="127"/>
      <c r="O35" s="127"/>
      <c r="P35" s="127"/>
      <c r="Q35" s="127"/>
      <c r="R35" s="127"/>
      <c r="S35" s="127"/>
      <c r="T35" s="127"/>
      <c r="U35" s="127"/>
      <c r="V35" s="127"/>
      <c r="W35" s="127"/>
      <c r="X35" s="127"/>
      <c r="Y35" s="127"/>
    </row>
    <row r="36" spans="1:25" ht="21" customHeight="1">
      <c r="A36" s="414"/>
      <c r="B36" s="722" t="s">
        <v>335</v>
      </c>
      <c r="C36" s="513"/>
      <c r="D36" s="514"/>
      <c r="E36" s="392"/>
      <c r="F36" s="392"/>
      <c r="G36" s="127"/>
      <c r="H36" s="127"/>
      <c r="I36" s="127"/>
      <c r="J36" s="127"/>
      <c r="K36" s="127"/>
      <c r="L36" s="127"/>
      <c r="M36" s="127"/>
      <c r="N36" s="127"/>
      <c r="O36" s="127"/>
      <c r="P36" s="127"/>
      <c r="Q36" s="127"/>
      <c r="R36" s="127"/>
      <c r="S36" s="127"/>
      <c r="T36" s="127"/>
      <c r="U36" s="127"/>
      <c r="V36" s="127"/>
      <c r="W36" s="127"/>
      <c r="X36" s="127"/>
      <c r="Y36" s="127"/>
    </row>
    <row r="37" spans="1:25" ht="12.75" customHeight="1">
      <c r="A37" s="415">
        <v>7</v>
      </c>
      <c r="B37" s="411" t="s">
        <v>336</v>
      </c>
      <c r="C37" s="416"/>
      <c r="D37" s="417"/>
      <c r="E37" s="392"/>
      <c r="F37" s="392"/>
      <c r="G37" s="127"/>
      <c r="H37" s="127"/>
      <c r="I37" s="127"/>
      <c r="J37" s="127"/>
      <c r="K37" s="127"/>
      <c r="L37" s="127"/>
      <c r="M37" s="127"/>
      <c r="N37" s="127"/>
      <c r="O37" s="127"/>
      <c r="P37" s="127"/>
      <c r="Q37" s="127"/>
      <c r="R37" s="127"/>
      <c r="S37" s="127"/>
      <c r="T37" s="127"/>
      <c r="U37" s="127"/>
      <c r="V37" s="127"/>
      <c r="W37" s="127"/>
      <c r="X37" s="127"/>
      <c r="Y37" s="127"/>
    </row>
    <row r="38" spans="1:25" ht="23.25" customHeight="1">
      <c r="A38" s="418"/>
      <c r="B38" s="723" t="s">
        <v>337</v>
      </c>
      <c r="C38" s="513"/>
      <c r="D38" s="514"/>
      <c r="E38" s="392"/>
      <c r="F38" s="392"/>
      <c r="G38" s="127"/>
      <c r="H38" s="127"/>
      <c r="I38" s="127"/>
      <c r="J38" s="127"/>
      <c r="K38" s="127"/>
      <c r="L38" s="127"/>
      <c r="M38" s="127"/>
      <c r="N38" s="127"/>
      <c r="O38" s="127"/>
      <c r="P38" s="127"/>
      <c r="Q38" s="127"/>
      <c r="R38" s="127"/>
      <c r="S38" s="127"/>
      <c r="T38" s="127"/>
      <c r="U38" s="127"/>
      <c r="V38" s="127"/>
      <c r="W38" s="127"/>
      <c r="X38" s="127"/>
      <c r="Y38" s="127"/>
    </row>
    <row r="39" spans="1:25" ht="12.75" customHeight="1">
      <c r="A39" s="419">
        <v>8</v>
      </c>
      <c r="B39" s="420" t="s">
        <v>338</v>
      </c>
      <c r="C39" s="421"/>
      <c r="D39" s="422"/>
      <c r="E39" s="392"/>
      <c r="F39" s="392"/>
      <c r="G39" s="127"/>
      <c r="H39" s="127"/>
      <c r="I39" s="127"/>
      <c r="J39" s="127"/>
      <c r="K39" s="127"/>
      <c r="L39" s="127"/>
      <c r="M39" s="127"/>
      <c r="N39" s="127"/>
      <c r="O39" s="127"/>
      <c r="P39" s="127"/>
      <c r="Q39" s="127"/>
      <c r="R39" s="127"/>
      <c r="S39" s="127"/>
      <c r="T39" s="127"/>
      <c r="U39" s="127"/>
      <c r="V39" s="127"/>
      <c r="W39" s="127"/>
      <c r="X39" s="127"/>
      <c r="Y39" s="127"/>
    </row>
    <row r="40" spans="1:25" ht="30" customHeight="1">
      <c r="A40" s="423"/>
      <c r="B40" s="724" t="s">
        <v>339</v>
      </c>
      <c r="C40" s="513"/>
      <c r="D40" s="514"/>
      <c r="E40" s="392"/>
      <c r="F40" s="392"/>
      <c r="G40" s="127"/>
      <c r="H40" s="127"/>
      <c r="I40" s="127"/>
      <c r="J40" s="127"/>
      <c r="K40" s="127"/>
      <c r="L40" s="127"/>
      <c r="M40" s="127"/>
      <c r="N40" s="127"/>
      <c r="O40" s="127"/>
      <c r="P40" s="127"/>
      <c r="Q40" s="127"/>
      <c r="R40" s="127"/>
      <c r="S40" s="127"/>
      <c r="T40" s="127"/>
      <c r="U40" s="127"/>
      <c r="V40" s="127"/>
      <c r="W40" s="127"/>
      <c r="X40" s="127"/>
      <c r="Y40" s="127"/>
    </row>
    <row r="41" spans="1:25" ht="12.75" customHeight="1">
      <c r="A41" s="392"/>
      <c r="B41" s="153"/>
      <c r="C41" s="49"/>
      <c r="D41" s="550"/>
      <c r="E41" s="501"/>
      <c r="F41" s="501"/>
      <c r="G41" s="127"/>
      <c r="H41" s="127"/>
      <c r="I41" s="127"/>
      <c r="J41" s="127"/>
      <c r="K41" s="127"/>
      <c r="L41" s="127"/>
      <c r="M41" s="127"/>
      <c r="N41" s="127"/>
      <c r="O41" s="127"/>
      <c r="P41" s="127"/>
      <c r="Q41" s="127"/>
      <c r="R41" s="127"/>
      <c r="S41" s="127"/>
      <c r="T41" s="127"/>
      <c r="U41" s="127"/>
      <c r="V41" s="127"/>
      <c r="W41" s="127"/>
      <c r="X41" s="127"/>
      <c r="Y41" s="127"/>
    </row>
    <row r="42" spans="1:25" ht="12.75" customHeight="1">
      <c r="A42" s="392"/>
      <c r="B42" s="153"/>
      <c r="C42" s="49"/>
      <c r="D42" s="550"/>
      <c r="E42" s="501"/>
      <c r="F42" s="501"/>
      <c r="G42" s="127"/>
      <c r="H42" s="127"/>
      <c r="I42" s="127"/>
      <c r="J42" s="127"/>
      <c r="K42" s="127"/>
      <c r="L42" s="127"/>
      <c r="M42" s="127"/>
      <c r="N42" s="127"/>
      <c r="O42" s="127"/>
      <c r="P42" s="127"/>
      <c r="Q42" s="127"/>
      <c r="R42" s="127"/>
      <c r="S42" s="127"/>
      <c r="T42" s="127"/>
      <c r="U42" s="127"/>
      <c r="V42" s="127"/>
      <c r="W42" s="127"/>
      <c r="X42" s="127"/>
      <c r="Y42" s="127"/>
    </row>
    <row r="43" spans="1:25" ht="12.75" customHeight="1">
      <c r="A43" s="392"/>
      <c r="B43" s="402"/>
      <c r="C43" s="403"/>
      <c r="D43" s="718"/>
      <c r="E43" s="501"/>
      <c r="F43" s="501"/>
      <c r="G43" s="127"/>
      <c r="H43" s="127"/>
      <c r="I43" s="127"/>
      <c r="J43" s="127"/>
      <c r="K43" s="127"/>
      <c r="L43" s="127"/>
      <c r="M43" s="127"/>
      <c r="N43" s="127"/>
      <c r="O43" s="127"/>
      <c r="P43" s="127"/>
      <c r="Q43" s="127"/>
      <c r="R43" s="127"/>
      <c r="S43" s="127"/>
      <c r="T43" s="127"/>
      <c r="U43" s="127"/>
      <c r="V43" s="127"/>
      <c r="W43" s="127"/>
      <c r="X43" s="127"/>
      <c r="Y43" s="127"/>
    </row>
    <row r="44" spans="1:25" ht="12.75" customHeight="1">
      <c r="A44" s="392"/>
      <c r="B44" s="120" t="str">
        <f>'DOKUMEN evaluasi PENILAIAN'!B38</f>
        <v>Tikke, 3 Januari 2023</v>
      </c>
      <c r="C44" s="49"/>
      <c r="D44" s="550" t="str">
        <f>'DOKUMEN evaluasi PENILAIAN'!D38:F38</f>
        <v>Tikke, 3 Januari 2023</v>
      </c>
      <c r="E44" s="501"/>
      <c r="F44" s="501"/>
      <c r="G44" s="127"/>
      <c r="H44" s="127"/>
      <c r="I44" s="127"/>
      <c r="J44" s="127"/>
      <c r="K44" s="127"/>
      <c r="L44" s="127"/>
      <c r="M44" s="127"/>
      <c r="N44" s="127"/>
      <c r="O44" s="127"/>
      <c r="P44" s="127"/>
      <c r="Q44" s="127"/>
      <c r="R44" s="127"/>
      <c r="S44" s="127"/>
      <c r="T44" s="127"/>
      <c r="U44" s="127"/>
      <c r="V44" s="127"/>
      <c r="W44" s="127"/>
      <c r="X44" s="127"/>
      <c r="Y44" s="127"/>
    </row>
    <row r="45" spans="1:25" ht="12.75" customHeight="1">
      <c r="A45" s="392"/>
      <c r="B45" s="120" t="s">
        <v>109</v>
      </c>
      <c r="C45" s="49"/>
      <c r="D45" s="550" t="s">
        <v>110</v>
      </c>
      <c r="E45" s="501"/>
      <c r="F45" s="501"/>
      <c r="G45" s="127"/>
      <c r="H45" s="127"/>
      <c r="I45" s="127"/>
      <c r="J45" s="127"/>
      <c r="K45" s="127"/>
      <c r="L45" s="127"/>
      <c r="M45" s="127"/>
      <c r="N45" s="127"/>
      <c r="O45" s="127"/>
      <c r="P45" s="127"/>
      <c r="Q45" s="127"/>
      <c r="R45" s="127"/>
      <c r="S45" s="127"/>
      <c r="T45" s="127"/>
      <c r="U45" s="127"/>
      <c r="V45" s="127"/>
      <c r="W45" s="127"/>
      <c r="X45" s="127"/>
      <c r="Y45" s="127"/>
    </row>
    <row r="46" spans="1:25" ht="12.75" customHeight="1">
      <c r="A46" s="392"/>
      <c r="B46" s="120"/>
      <c r="C46" s="49"/>
      <c r="D46" s="550"/>
      <c r="E46" s="501"/>
      <c r="F46" s="501"/>
      <c r="G46" s="127"/>
      <c r="H46" s="127"/>
      <c r="I46" s="127"/>
      <c r="J46" s="127"/>
      <c r="K46" s="127"/>
      <c r="L46" s="127"/>
      <c r="M46" s="127"/>
      <c r="N46" s="127"/>
      <c r="O46" s="127"/>
      <c r="P46" s="127"/>
      <c r="Q46" s="127"/>
      <c r="R46" s="127"/>
      <c r="S46" s="127"/>
      <c r="T46" s="127"/>
      <c r="U46" s="127"/>
      <c r="V46" s="127"/>
      <c r="W46" s="127"/>
      <c r="X46" s="127"/>
      <c r="Y46" s="127"/>
    </row>
    <row r="47" spans="1:25" ht="12.75" customHeight="1">
      <c r="A47" s="392"/>
      <c r="B47" s="120"/>
      <c r="C47" s="49"/>
      <c r="D47" s="550"/>
      <c r="E47" s="501"/>
      <c r="F47" s="501"/>
      <c r="G47" s="127"/>
      <c r="H47" s="127"/>
      <c r="I47" s="127"/>
      <c r="J47" s="127"/>
      <c r="K47" s="127"/>
      <c r="L47" s="127"/>
      <c r="M47" s="127"/>
      <c r="N47" s="127"/>
      <c r="O47" s="127"/>
      <c r="P47" s="127"/>
      <c r="Q47" s="127"/>
      <c r="R47" s="127"/>
      <c r="S47" s="127"/>
      <c r="T47" s="127"/>
      <c r="U47" s="127"/>
      <c r="V47" s="127"/>
      <c r="W47" s="127"/>
      <c r="X47" s="127"/>
      <c r="Y47" s="127"/>
    </row>
    <row r="48" spans="1:25" ht="12.75" customHeight="1">
      <c r="A48" s="392"/>
      <c r="B48" s="120"/>
      <c r="C48" s="49"/>
      <c r="D48" s="550"/>
      <c r="E48" s="501"/>
      <c r="F48" s="501"/>
      <c r="G48" s="127"/>
      <c r="H48" s="127"/>
      <c r="I48" s="127"/>
      <c r="J48" s="127"/>
      <c r="K48" s="127"/>
      <c r="L48" s="127"/>
      <c r="M48" s="127"/>
      <c r="N48" s="127"/>
      <c r="O48" s="127"/>
      <c r="P48" s="127"/>
      <c r="Q48" s="127"/>
      <c r="R48" s="127"/>
      <c r="S48" s="127"/>
      <c r="T48" s="127"/>
      <c r="U48" s="127"/>
      <c r="V48" s="127"/>
      <c r="W48" s="127"/>
      <c r="X48" s="127"/>
      <c r="Y48" s="127"/>
    </row>
    <row r="49" spans="1:25" ht="12.75" customHeight="1">
      <c r="A49" s="392"/>
      <c r="B49" s="404" t="str">
        <f>'DOKUMEN evaluasi PENILAIAN'!B43</f>
        <v>HANALIA S.Pd</v>
      </c>
      <c r="C49" s="403"/>
      <c r="D49" s="718" t="str">
        <f>'DOKUMEN evaluasi PENILAIAN'!D43:F43</f>
        <v>ARMAN S.Pd</v>
      </c>
      <c r="E49" s="501"/>
      <c r="F49" s="501"/>
      <c r="G49" s="127"/>
      <c r="H49" s="127"/>
      <c r="I49" s="127"/>
      <c r="J49" s="127"/>
      <c r="K49" s="127"/>
      <c r="L49" s="127"/>
      <c r="M49" s="127"/>
      <c r="N49" s="127"/>
      <c r="O49" s="127"/>
      <c r="P49" s="127"/>
      <c r="Q49" s="127"/>
      <c r="R49" s="127"/>
      <c r="S49" s="127"/>
      <c r="T49" s="127"/>
      <c r="U49" s="127"/>
      <c r="V49" s="127"/>
      <c r="W49" s="127"/>
      <c r="X49" s="127"/>
      <c r="Y49" s="127"/>
    </row>
    <row r="50" spans="1:25" ht="12.75" customHeight="1">
      <c r="A50" s="392"/>
      <c r="B50" s="120" t="str">
        <f>'DOKUMEN evaluasi PENILAIAN'!B44</f>
        <v>NIP. 19781109 200501 2 008</v>
      </c>
      <c r="C50" s="49"/>
      <c r="D50" s="550" t="str">
        <f>'DOKUMEN evaluasi PENILAIAN'!D44:F44</f>
        <v>NIP. 19760702 2002 12 1 004</v>
      </c>
      <c r="E50" s="501"/>
      <c r="F50" s="501"/>
      <c r="G50" s="127"/>
      <c r="H50" s="127"/>
      <c r="I50" s="127"/>
      <c r="J50" s="127"/>
      <c r="K50" s="127"/>
      <c r="L50" s="127"/>
      <c r="M50" s="127"/>
      <c r="N50" s="127"/>
      <c r="O50" s="127"/>
      <c r="P50" s="127"/>
      <c r="Q50" s="127"/>
      <c r="R50" s="127"/>
      <c r="S50" s="127"/>
      <c r="T50" s="127"/>
      <c r="U50" s="127"/>
      <c r="V50" s="127"/>
      <c r="W50" s="127"/>
      <c r="X50" s="127"/>
      <c r="Y50" s="127"/>
    </row>
    <row r="51" spans="1:25" ht="12.75" customHeight="1">
      <c r="A51" s="392"/>
      <c r="B51" s="392"/>
      <c r="C51" s="392"/>
      <c r="D51" s="392"/>
      <c r="E51" s="392"/>
      <c r="F51" s="392"/>
      <c r="G51" s="127"/>
      <c r="H51" s="127"/>
      <c r="I51" s="127"/>
      <c r="J51" s="127"/>
      <c r="K51" s="127"/>
      <c r="L51" s="127"/>
      <c r="M51" s="127"/>
      <c r="N51" s="127"/>
      <c r="O51" s="127"/>
      <c r="P51" s="127"/>
      <c r="Q51" s="127"/>
      <c r="R51" s="127"/>
      <c r="S51" s="127"/>
      <c r="T51" s="127"/>
      <c r="U51" s="127"/>
      <c r="V51" s="127"/>
      <c r="W51" s="127"/>
      <c r="X51" s="127"/>
      <c r="Y51" s="127"/>
    </row>
    <row r="52" spans="1:25" ht="12.75" customHeight="1">
      <c r="A52" s="392"/>
      <c r="B52" s="392"/>
      <c r="C52" s="392"/>
      <c r="D52" s="392"/>
      <c r="E52" s="392"/>
      <c r="F52" s="392"/>
      <c r="G52" s="127"/>
      <c r="H52" s="127"/>
      <c r="I52" s="127"/>
      <c r="J52" s="127"/>
      <c r="K52" s="127"/>
      <c r="L52" s="127"/>
      <c r="M52" s="127"/>
      <c r="N52" s="127"/>
      <c r="O52" s="127"/>
      <c r="P52" s="127"/>
      <c r="Q52" s="127"/>
      <c r="R52" s="127"/>
      <c r="S52" s="127"/>
      <c r="T52" s="127"/>
      <c r="U52" s="127"/>
      <c r="V52" s="127"/>
      <c r="W52" s="127"/>
      <c r="X52" s="127"/>
      <c r="Y52" s="127"/>
    </row>
    <row r="53" spans="1:25" ht="12.75" customHeight="1">
      <c r="A53" s="392"/>
      <c r="B53" s="392"/>
      <c r="C53" s="392"/>
      <c r="D53" s="392"/>
      <c r="E53" s="392"/>
      <c r="F53" s="392"/>
      <c r="G53" s="127"/>
      <c r="H53" s="127"/>
      <c r="I53" s="127"/>
      <c r="J53" s="127"/>
      <c r="K53" s="127"/>
      <c r="L53" s="127"/>
      <c r="M53" s="127"/>
      <c r="N53" s="127"/>
      <c r="O53" s="127"/>
      <c r="P53" s="127"/>
      <c r="Q53" s="127"/>
      <c r="R53" s="127"/>
      <c r="S53" s="127"/>
      <c r="T53" s="127"/>
      <c r="U53" s="127"/>
      <c r="V53" s="127"/>
      <c r="W53" s="127"/>
      <c r="X53" s="127"/>
      <c r="Y53" s="127"/>
    </row>
    <row r="54" spans="1:25" ht="12.75" customHeight="1">
      <c r="A54" s="392"/>
      <c r="B54" s="392"/>
      <c r="C54" s="392"/>
      <c r="D54" s="392"/>
      <c r="E54" s="392"/>
      <c r="F54" s="392"/>
      <c r="G54" s="127"/>
      <c r="H54" s="127"/>
      <c r="I54" s="127"/>
      <c r="J54" s="127"/>
      <c r="K54" s="127"/>
      <c r="L54" s="127"/>
      <c r="M54" s="127"/>
      <c r="N54" s="127"/>
      <c r="O54" s="127"/>
      <c r="P54" s="127"/>
      <c r="Q54" s="127"/>
      <c r="R54" s="127"/>
      <c r="S54" s="127"/>
      <c r="T54" s="127"/>
      <c r="U54" s="127"/>
      <c r="V54" s="127"/>
      <c r="W54" s="127"/>
      <c r="X54" s="127"/>
      <c r="Y54" s="127"/>
    </row>
    <row r="55" spans="1:25" ht="12.75" customHeight="1">
      <c r="A55" s="392"/>
      <c r="B55" s="392"/>
      <c r="C55" s="392"/>
      <c r="D55" s="392"/>
      <c r="E55" s="392"/>
      <c r="F55" s="392"/>
      <c r="G55" s="127"/>
      <c r="H55" s="127"/>
      <c r="I55" s="127"/>
      <c r="J55" s="127"/>
      <c r="K55" s="127"/>
      <c r="L55" s="127"/>
      <c r="M55" s="127"/>
      <c r="N55" s="127"/>
      <c r="O55" s="127"/>
      <c r="P55" s="127"/>
      <c r="Q55" s="127"/>
      <c r="R55" s="127"/>
      <c r="S55" s="127"/>
      <c r="T55" s="127"/>
      <c r="U55" s="127"/>
      <c r="V55" s="127"/>
      <c r="W55" s="127"/>
      <c r="X55" s="127"/>
      <c r="Y55" s="127"/>
    </row>
    <row r="56" spans="1:25" ht="12.75" customHeight="1">
      <c r="A56" s="392"/>
      <c r="B56" s="392"/>
      <c r="C56" s="392"/>
      <c r="D56" s="392"/>
      <c r="E56" s="392"/>
      <c r="F56" s="392"/>
      <c r="G56" s="127"/>
      <c r="H56" s="127"/>
      <c r="I56" s="127"/>
      <c r="J56" s="127"/>
      <c r="K56" s="127"/>
      <c r="L56" s="127"/>
      <c r="M56" s="127"/>
      <c r="N56" s="127"/>
      <c r="O56" s="127"/>
      <c r="P56" s="127"/>
      <c r="Q56" s="127"/>
      <c r="R56" s="127"/>
      <c r="S56" s="127"/>
      <c r="T56" s="127"/>
      <c r="U56" s="127"/>
      <c r="V56" s="127"/>
      <c r="W56" s="127"/>
      <c r="X56" s="127"/>
      <c r="Y56" s="127"/>
    </row>
    <row r="57" spans="1:25" ht="12.75" customHeight="1">
      <c r="A57" s="392"/>
      <c r="B57" s="392"/>
      <c r="C57" s="392"/>
      <c r="D57" s="392"/>
      <c r="E57" s="392"/>
      <c r="F57" s="392"/>
      <c r="G57" s="127"/>
      <c r="H57" s="127"/>
      <c r="I57" s="127"/>
      <c r="J57" s="127"/>
      <c r="K57" s="127"/>
      <c r="L57" s="127"/>
      <c r="M57" s="127"/>
      <c r="N57" s="127"/>
      <c r="O57" s="127"/>
      <c r="P57" s="127"/>
      <c r="Q57" s="127"/>
      <c r="R57" s="127"/>
      <c r="S57" s="127"/>
      <c r="T57" s="127"/>
      <c r="U57" s="127"/>
      <c r="V57" s="127"/>
      <c r="W57" s="127"/>
      <c r="X57" s="127"/>
      <c r="Y57" s="127"/>
    </row>
    <row r="58" spans="1:25" ht="12.75" customHeight="1">
      <c r="A58" s="392"/>
      <c r="B58" s="392"/>
      <c r="C58" s="392"/>
      <c r="D58" s="392"/>
      <c r="E58" s="392"/>
      <c r="F58" s="392"/>
      <c r="G58" s="127"/>
      <c r="H58" s="127"/>
      <c r="I58" s="127"/>
      <c r="J58" s="127"/>
      <c r="K58" s="127"/>
      <c r="L58" s="127"/>
      <c r="M58" s="127"/>
      <c r="N58" s="127"/>
      <c r="O58" s="127"/>
      <c r="P58" s="127"/>
      <c r="Q58" s="127"/>
      <c r="R58" s="127"/>
      <c r="S58" s="127"/>
      <c r="T58" s="127"/>
      <c r="U58" s="127"/>
      <c r="V58" s="127"/>
      <c r="W58" s="127"/>
      <c r="X58" s="127"/>
      <c r="Y58" s="127"/>
    </row>
    <row r="59" spans="1:25" ht="12.75" customHeight="1">
      <c r="A59" s="392"/>
      <c r="B59" s="392"/>
      <c r="C59" s="392"/>
      <c r="D59" s="392"/>
      <c r="E59" s="392"/>
      <c r="F59" s="392"/>
      <c r="G59" s="127"/>
      <c r="H59" s="127"/>
      <c r="I59" s="127"/>
      <c r="J59" s="127"/>
      <c r="K59" s="127"/>
      <c r="L59" s="127"/>
      <c r="M59" s="127"/>
      <c r="N59" s="127"/>
      <c r="O59" s="127"/>
      <c r="P59" s="127"/>
      <c r="Q59" s="127"/>
      <c r="R59" s="127"/>
      <c r="S59" s="127"/>
      <c r="T59" s="127"/>
      <c r="U59" s="127"/>
      <c r="V59" s="127"/>
      <c r="W59" s="127"/>
      <c r="X59" s="127"/>
      <c r="Y59" s="127"/>
    </row>
    <row r="60" spans="1:25" ht="12.75" customHeight="1">
      <c r="A60" s="392"/>
      <c r="B60" s="392"/>
      <c r="C60" s="392"/>
      <c r="D60" s="392"/>
      <c r="E60" s="392"/>
      <c r="F60" s="392"/>
      <c r="G60" s="127"/>
      <c r="H60" s="127"/>
      <c r="I60" s="127"/>
      <c r="J60" s="127"/>
      <c r="K60" s="127"/>
      <c r="L60" s="127"/>
      <c r="M60" s="127"/>
      <c r="N60" s="127"/>
      <c r="O60" s="127"/>
      <c r="P60" s="127"/>
      <c r="Q60" s="127"/>
      <c r="R60" s="127"/>
      <c r="S60" s="127"/>
      <c r="T60" s="127"/>
      <c r="U60" s="127"/>
      <c r="V60" s="127"/>
      <c r="W60" s="127"/>
      <c r="X60" s="127"/>
      <c r="Y60" s="127"/>
    </row>
    <row r="61" spans="1:25" ht="12.75" customHeight="1">
      <c r="A61" s="127"/>
      <c r="B61" s="392"/>
      <c r="C61" s="392"/>
      <c r="D61" s="392"/>
      <c r="E61" s="392"/>
      <c r="F61" s="392"/>
      <c r="G61" s="127"/>
      <c r="H61" s="127"/>
      <c r="I61" s="127"/>
      <c r="J61" s="127"/>
      <c r="K61" s="127"/>
      <c r="L61" s="127"/>
      <c r="M61" s="127"/>
      <c r="N61" s="127"/>
      <c r="O61" s="127"/>
      <c r="P61" s="127"/>
      <c r="Q61" s="127"/>
      <c r="R61" s="127"/>
      <c r="S61" s="127"/>
      <c r="T61" s="127"/>
      <c r="U61" s="127"/>
      <c r="V61" s="127"/>
      <c r="W61" s="127"/>
      <c r="X61" s="127"/>
      <c r="Y61" s="127"/>
    </row>
    <row r="62" spans="1:25" ht="21" customHeight="1">
      <c r="A62" s="127"/>
      <c r="B62" s="11"/>
      <c r="C62" s="127"/>
      <c r="D62" s="127"/>
      <c r="E62" s="127"/>
      <c r="F62" s="127"/>
      <c r="G62" s="127"/>
      <c r="H62" s="127"/>
      <c r="I62" s="127"/>
      <c r="J62" s="127"/>
      <c r="K62" s="127"/>
      <c r="L62" s="127"/>
      <c r="M62" s="127"/>
      <c r="N62" s="127"/>
      <c r="O62" s="127"/>
      <c r="P62" s="127"/>
      <c r="Q62" s="127"/>
      <c r="R62" s="127"/>
      <c r="S62" s="127"/>
      <c r="T62" s="127"/>
      <c r="U62" s="127"/>
      <c r="V62" s="127"/>
      <c r="W62" s="127"/>
      <c r="X62" s="127"/>
      <c r="Y62" s="127"/>
    </row>
    <row r="63" spans="1:25" ht="12.75" customHeight="1">
      <c r="A63" s="127"/>
      <c r="B63" s="11"/>
      <c r="C63" s="127"/>
      <c r="D63" s="127"/>
      <c r="E63" s="127"/>
      <c r="F63" s="127"/>
      <c r="G63" s="127"/>
      <c r="H63" s="127"/>
      <c r="I63" s="127"/>
      <c r="J63" s="127"/>
      <c r="K63" s="127"/>
      <c r="L63" s="127"/>
      <c r="M63" s="127"/>
      <c r="N63" s="127"/>
      <c r="O63" s="127"/>
      <c r="P63" s="127"/>
      <c r="Q63" s="127"/>
      <c r="R63" s="127"/>
      <c r="S63" s="127"/>
      <c r="T63" s="127"/>
      <c r="U63" s="127"/>
      <c r="V63" s="127"/>
      <c r="W63" s="127"/>
      <c r="X63" s="127"/>
      <c r="Y63" s="127"/>
    </row>
    <row r="64" spans="1:25" ht="12.75" customHeight="1">
      <c r="A64" s="127"/>
      <c r="B64" s="11"/>
      <c r="C64" s="127"/>
      <c r="D64" s="127"/>
      <c r="E64" s="127"/>
      <c r="F64" s="127"/>
      <c r="G64" s="127"/>
      <c r="H64" s="127"/>
      <c r="I64" s="127"/>
      <c r="J64" s="127"/>
      <c r="K64" s="127"/>
      <c r="L64" s="127"/>
      <c r="M64" s="127"/>
      <c r="N64" s="127"/>
      <c r="O64" s="127"/>
      <c r="P64" s="127"/>
      <c r="Q64" s="127"/>
      <c r="R64" s="127"/>
      <c r="S64" s="127"/>
      <c r="T64" s="127"/>
      <c r="U64" s="127"/>
      <c r="V64" s="127"/>
      <c r="W64" s="127"/>
      <c r="X64" s="127"/>
      <c r="Y64" s="127"/>
    </row>
    <row r="65" spans="1:25" ht="30.75" customHeight="1">
      <c r="A65" s="127"/>
      <c r="B65" s="424" t="s">
        <v>340</v>
      </c>
      <c r="C65" s="127"/>
      <c r="D65" s="127"/>
      <c r="E65" s="127"/>
      <c r="F65" s="127"/>
      <c r="G65" s="127"/>
      <c r="H65" s="127"/>
      <c r="I65" s="127"/>
      <c r="J65" s="127"/>
      <c r="K65" s="127"/>
      <c r="L65" s="127"/>
      <c r="M65" s="127"/>
      <c r="N65" s="127"/>
      <c r="O65" s="127"/>
      <c r="P65" s="127"/>
      <c r="Q65" s="127"/>
      <c r="R65" s="127"/>
      <c r="S65" s="127"/>
      <c r="T65" s="127"/>
      <c r="U65" s="127"/>
      <c r="V65" s="127"/>
      <c r="W65" s="127"/>
      <c r="X65" s="127"/>
      <c r="Y65" s="127"/>
    </row>
    <row r="66" spans="1:25" ht="12.75" customHeight="1">
      <c r="A66" s="127"/>
      <c r="B66" s="11"/>
      <c r="C66" s="127"/>
      <c r="D66" s="127"/>
      <c r="E66" s="127"/>
      <c r="F66" s="127"/>
      <c r="G66" s="127"/>
      <c r="H66" s="127"/>
      <c r="I66" s="127"/>
      <c r="J66" s="127"/>
      <c r="K66" s="127"/>
      <c r="L66" s="127"/>
      <c r="M66" s="127"/>
      <c r="N66" s="127"/>
      <c r="O66" s="127"/>
      <c r="P66" s="127"/>
      <c r="Q66" s="127"/>
      <c r="R66" s="127"/>
      <c r="S66" s="127"/>
      <c r="T66" s="127"/>
      <c r="U66" s="127"/>
      <c r="V66" s="127"/>
      <c r="W66" s="127"/>
      <c r="X66" s="127"/>
      <c r="Y66" s="127"/>
    </row>
    <row r="67" spans="1:25" ht="12.75" customHeight="1">
      <c r="A67" s="127"/>
      <c r="B67" s="11"/>
      <c r="C67" s="127"/>
      <c r="D67" s="127"/>
      <c r="E67" s="127"/>
      <c r="F67" s="127"/>
      <c r="G67" s="127"/>
      <c r="H67" s="127"/>
      <c r="I67" s="127"/>
      <c r="J67" s="127"/>
      <c r="K67" s="127"/>
      <c r="L67" s="127"/>
      <c r="M67" s="127"/>
      <c r="N67" s="127"/>
      <c r="O67" s="127"/>
      <c r="P67" s="127"/>
      <c r="Q67" s="127"/>
      <c r="R67" s="127"/>
      <c r="S67" s="127"/>
      <c r="T67" s="127"/>
      <c r="U67" s="127"/>
      <c r="V67" s="127"/>
      <c r="W67" s="127"/>
      <c r="X67" s="127"/>
      <c r="Y67" s="127"/>
    </row>
    <row r="68" spans="1:25" ht="12.75" customHeight="1">
      <c r="A68" s="127"/>
      <c r="B68" s="11"/>
      <c r="C68" s="127"/>
      <c r="D68" s="127"/>
      <c r="E68" s="127"/>
      <c r="F68" s="127"/>
      <c r="G68" s="127"/>
      <c r="H68" s="127"/>
      <c r="I68" s="127"/>
      <c r="J68" s="127"/>
      <c r="K68" s="127"/>
      <c r="L68" s="127"/>
      <c r="M68" s="127"/>
      <c r="N68" s="127"/>
      <c r="O68" s="127"/>
      <c r="P68" s="127"/>
      <c r="Q68" s="127"/>
      <c r="R68" s="127"/>
      <c r="S68" s="127"/>
      <c r="T68" s="127"/>
      <c r="U68" s="127"/>
      <c r="V68" s="127"/>
      <c r="W68" s="127"/>
      <c r="X68" s="127"/>
      <c r="Y68" s="127"/>
    </row>
    <row r="69" spans="1:25" ht="12.75" customHeight="1">
      <c r="A69" s="127"/>
      <c r="B69" s="11"/>
      <c r="C69" s="127"/>
      <c r="D69" s="127"/>
      <c r="E69" s="127"/>
      <c r="F69" s="127"/>
      <c r="G69" s="127"/>
      <c r="H69" s="127"/>
      <c r="I69" s="127"/>
      <c r="J69" s="127"/>
      <c r="K69" s="127"/>
      <c r="L69" s="127"/>
      <c r="M69" s="127"/>
      <c r="N69" s="127"/>
      <c r="O69" s="127"/>
      <c r="P69" s="127"/>
      <c r="Q69" s="127"/>
      <c r="R69" s="127"/>
      <c r="S69" s="127"/>
      <c r="T69" s="127"/>
      <c r="U69" s="127"/>
      <c r="V69" s="127"/>
      <c r="W69" s="127"/>
      <c r="X69" s="127"/>
      <c r="Y69" s="127"/>
    </row>
    <row r="70" spans="1:25" ht="12.75" customHeight="1">
      <c r="A70" s="127"/>
      <c r="B70" s="11"/>
      <c r="C70" s="127"/>
      <c r="D70" s="127"/>
      <c r="E70" s="127"/>
      <c r="F70" s="127"/>
      <c r="G70" s="127"/>
      <c r="H70" s="127"/>
      <c r="I70" s="127"/>
      <c r="J70" s="127"/>
      <c r="K70" s="127"/>
      <c r="L70" s="127"/>
      <c r="M70" s="127"/>
      <c r="N70" s="127"/>
      <c r="O70" s="127"/>
      <c r="P70" s="127"/>
      <c r="Q70" s="127"/>
      <c r="R70" s="127"/>
      <c r="S70" s="127"/>
      <c r="T70" s="127"/>
      <c r="U70" s="127"/>
      <c r="V70" s="127"/>
      <c r="W70" s="127"/>
      <c r="X70" s="127"/>
      <c r="Y70" s="127"/>
    </row>
    <row r="71" spans="1:25" ht="12.75" customHeight="1">
      <c r="A71" s="127"/>
      <c r="B71" s="11"/>
      <c r="C71" s="127"/>
      <c r="D71" s="127"/>
      <c r="E71" s="127"/>
      <c r="F71" s="127"/>
      <c r="G71" s="127"/>
      <c r="H71" s="127"/>
      <c r="I71" s="127"/>
      <c r="J71" s="127"/>
      <c r="K71" s="127"/>
      <c r="L71" s="127"/>
      <c r="M71" s="127"/>
      <c r="N71" s="127"/>
      <c r="O71" s="127"/>
      <c r="P71" s="127"/>
      <c r="Q71" s="127"/>
      <c r="R71" s="127"/>
      <c r="S71" s="127"/>
      <c r="T71" s="127"/>
      <c r="U71" s="127"/>
      <c r="V71" s="127"/>
      <c r="W71" s="127"/>
      <c r="X71" s="127"/>
      <c r="Y71" s="127"/>
    </row>
    <row r="72" spans="1:25" ht="12.75" customHeight="1">
      <c r="A72" s="127"/>
      <c r="B72" s="11"/>
      <c r="C72" s="127"/>
      <c r="D72" s="127"/>
      <c r="E72" s="127"/>
      <c r="F72" s="127"/>
      <c r="G72" s="127"/>
      <c r="H72" s="127"/>
      <c r="I72" s="127"/>
      <c r="J72" s="127"/>
      <c r="K72" s="127"/>
      <c r="L72" s="127"/>
      <c r="M72" s="127"/>
      <c r="N72" s="127"/>
      <c r="O72" s="127"/>
      <c r="P72" s="127"/>
      <c r="Q72" s="127"/>
      <c r="R72" s="127"/>
      <c r="S72" s="127"/>
      <c r="T72" s="127"/>
      <c r="U72" s="127"/>
      <c r="V72" s="127"/>
      <c r="W72" s="127"/>
      <c r="X72" s="127"/>
      <c r="Y72" s="127"/>
    </row>
    <row r="73" spans="1:25" ht="12.75" customHeight="1">
      <c r="A73" s="127"/>
      <c r="B73" s="11"/>
      <c r="C73" s="127"/>
      <c r="D73" s="127"/>
      <c r="E73" s="127"/>
      <c r="F73" s="127"/>
      <c r="G73" s="127"/>
      <c r="H73" s="127"/>
      <c r="I73" s="127"/>
      <c r="J73" s="127"/>
      <c r="K73" s="127"/>
      <c r="L73" s="127"/>
      <c r="M73" s="127"/>
      <c r="N73" s="127"/>
      <c r="O73" s="127"/>
      <c r="P73" s="127"/>
      <c r="Q73" s="127"/>
      <c r="R73" s="127"/>
      <c r="S73" s="127"/>
      <c r="T73" s="127"/>
      <c r="U73" s="127"/>
      <c r="V73" s="127"/>
      <c r="W73" s="127"/>
      <c r="X73" s="127"/>
      <c r="Y73" s="127"/>
    </row>
    <row r="74" spans="1:25" ht="12.75" customHeight="1">
      <c r="A74" s="127"/>
      <c r="B74" s="11"/>
      <c r="C74" s="127"/>
      <c r="D74" s="127"/>
      <c r="E74" s="127"/>
      <c r="F74" s="127"/>
      <c r="G74" s="127"/>
      <c r="H74" s="127"/>
      <c r="I74" s="127"/>
      <c r="J74" s="127"/>
      <c r="K74" s="127"/>
      <c r="L74" s="127"/>
      <c r="M74" s="127"/>
      <c r="N74" s="127"/>
      <c r="O74" s="127"/>
      <c r="P74" s="127"/>
      <c r="Q74" s="127"/>
      <c r="R74" s="127"/>
      <c r="S74" s="127"/>
      <c r="T74" s="127"/>
      <c r="U74" s="127"/>
      <c r="V74" s="127"/>
      <c r="W74" s="127"/>
      <c r="X74" s="127"/>
      <c r="Y74" s="127"/>
    </row>
    <row r="75" spans="1:25" ht="12.75" customHeight="1">
      <c r="A75" s="127"/>
      <c r="B75" s="11"/>
      <c r="C75" s="127"/>
      <c r="D75" s="127"/>
      <c r="E75" s="127"/>
      <c r="F75" s="127"/>
      <c r="G75" s="127"/>
      <c r="H75" s="127"/>
      <c r="I75" s="127"/>
      <c r="J75" s="127"/>
      <c r="K75" s="127"/>
      <c r="L75" s="127"/>
      <c r="M75" s="127"/>
      <c r="N75" s="127"/>
      <c r="O75" s="127"/>
      <c r="P75" s="127"/>
      <c r="Q75" s="127"/>
      <c r="R75" s="127"/>
      <c r="S75" s="127"/>
      <c r="T75" s="127"/>
      <c r="U75" s="127"/>
      <c r="V75" s="127"/>
      <c r="W75" s="127"/>
      <c r="X75" s="127"/>
      <c r="Y75" s="127"/>
    </row>
    <row r="76" spans="1:25" ht="12.75" customHeight="1">
      <c r="A76" s="127"/>
      <c r="B76" s="11"/>
      <c r="C76" s="127"/>
      <c r="D76" s="127"/>
      <c r="E76" s="127"/>
      <c r="F76" s="127"/>
      <c r="G76" s="127"/>
      <c r="H76" s="127"/>
      <c r="I76" s="127"/>
      <c r="J76" s="127"/>
      <c r="K76" s="127"/>
      <c r="L76" s="127"/>
      <c r="M76" s="127"/>
      <c r="N76" s="127"/>
      <c r="O76" s="127"/>
      <c r="P76" s="127"/>
      <c r="Q76" s="127"/>
      <c r="R76" s="127"/>
      <c r="S76" s="127"/>
      <c r="T76" s="127"/>
      <c r="U76" s="127"/>
      <c r="V76" s="127"/>
      <c r="W76" s="127"/>
      <c r="X76" s="127"/>
      <c r="Y76" s="127"/>
    </row>
    <row r="77" spans="1:25" ht="12.75" customHeight="1">
      <c r="A77" s="127"/>
      <c r="B77" s="11"/>
      <c r="C77" s="127"/>
      <c r="D77" s="127"/>
      <c r="E77" s="127"/>
      <c r="F77" s="127"/>
      <c r="G77" s="127"/>
      <c r="H77" s="127"/>
      <c r="I77" s="127"/>
      <c r="J77" s="127"/>
      <c r="K77" s="127"/>
      <c r="L77" s="127"/>
      <c r="M77" s="127"/>
      <c r="N77" s="127"/>
      <c r="O77" s="127"/>
      <c r="P77" s="127"/>
      <c r="Q77" s="127"/>
      <c r="R77" s="127"/>
      <c r="S77" s="127"/>
      <c r="T77" s="127"/>
      <c r="U77" s="127"/>
      <c r="V77" s="127"/>
      <c r="W77" s="127"/>
      <c r="X77" s="127"/>
      <c r="Y77" s="127"/>
    </row>
    <row r="78" spans="1:25" ht="12.75" customHeight="1">
      <c r="A78" s="127"/>
      <c r="B78" s="11"/>
      <c r="C78" s="127"/>
      <c r="D78" s="127"/>
      <c r="E78" s="127"/>
      <c r="F78" s="127"/>
      <c r="G78" s="127"/>
      <c r="H78" s="127"/>
      <c r="I78" s="127"/>
      <c r="J78" s="127"/>
      <c r="K78" s="127"/>
      <c r="L78" s="127"/>
      <c r="M78" s="127"/>
      <c r="N78" s="127"/>
      <c r="O78" s="127"/>
      <c r="P78" s="127"/>
      <c r="Q78" s="127"/>
      <c r="R78" s="127"/>
      <c r="S78" s="127"/>
      <c r="T78" s="127"/>
      <c r="U78" s="127"/>
      <c r="V78" s="127"/>
      <c r="W78" s="127"/>
      <c r="X78" s="127"/>
      <c r="Y78" s="127"/>
    </row>
    <row r="79" spans="1:25" ht="12.75" customHeight="1">
      <c r="A79" s="127"/>
      <c r="B79" s="11"/>
      <c r="C79" s="127"/>
      <c r="D79" s="127"/>
      <c r="E79" s="127"/>
      <c r="F79" s="127"/>
      <c r="G79" s="127"/>
      <c r="H79" s="127"/>
      <c r="I79" s="127"/>
      <c r="J79" s="127"/>
      <c r="K79" s="127"/>
      <c r="L79" s="127"/>
      <c r="M79" s="127"/>
      <c r="N79" s="127"/>
      <c r="O79" s="127"/>
      <c r="P79" s="127"/>
      <c r="Q79" s="127"/>
      <c r="R79" s="127"/>
      <c r="S79" s="127"/>
      <c r="T79" s="127"/>
      <c r="U79" s="127"/>
      <c r="V79" s="127"/>
      <c r="W79" s="127"/>
      <c r="X79" s="127"/>
      <c r="Y79" s="127"/>
    </row>
    <row r="80" spans="1:25" ht="12.75" customHeight="1">
      <c r="A80" s="127"/>
      <c r="B80" s="11"/>
      <c r="C80" s="127"/>
      <c r="D80" s="127"/>
      <c r="E80" s="127"/>
      <c r="F80" s="127"/>
      <c r="G80" s="127"/>
      <c r="H80" s="127"/>
      <c r="I80" s="127"/>
      <c r="J80" s="127"/>
      <c r="K80" s="127"/>
      <c r="L80" s="127"/>
      <c r="M80" s="127"/>
      <c r="N80" s="127"/>
      <c r="O80" s="127"/>
      <c r="P80" s="127"/>
      <c r="Q80" s="127"/>
      <c r="R80" s="127"/>
      <c r="S80" s="127"/>
      <c r="T80" s="127"/>
      <c r="U80" s="127"/>
      <c r="V80" s="127"/>
      <c r="W80" s="127"/>
      <c r="X80" s="127"/>
      <c r="Y80" s="127"/>
    </row>
    <row r="81" spans="1:25" ht="12.75" customHeight="1">
      <c r="A81" s="127"/>
      <c r="B81" s="11"/>
      <c r="C81" s="127"/>
      <c r="D81" s="127"/>
      <c r="E81" s="127"/>
      <c r="F81" s="127"/>
      <c r="G81" s="127"/>
      <c r="H81" s="127"/>
      <c r="I81" s="127"/>
      <c r="J81" s="127"/>
      <c r="K81" s="127"/>
      <c r="L81" s="127"/>
      <c r="M81" s="127"/>
      <c r="N81" s="127"/>
      <c r="O81" s="127"/>
      <c r="P81" s="127"/>
      <c r="Q81" s="127"/>
      <c r="R81" s="127"/>
      <c r="S81" s="127"/>
      <c r="T81" s="127"/>
      <c r="U81" s="127"/>
      <c r="V81" s="127"/>
      <c r="W81" s="127"/>
      <c r="X81" s="127"/>
      <c r="Y81" s="127"/>
    </row>
    <row r="82" spans="1:25" ht="12.75" customHeight="1">
      <c r="A82" s="127"/>
      <c r="B82" s="11"/>
      <c r="C82" s="127"/>
      <c r="D82" s="127"/>
      <c r="E82" s="127"/>
      <c r="F82" s="127"/>
      <c r="G82" s="127"/>
      <c r="H82" s="127"/>
      <c r="I82" s="127"/>
      <c r="J82" s="127"/>
      <c r="K82" s="127"/>
      <c r="L82" s="127"/>
      <c r="M82" s="127"/>
      <c r="N82" s="127"/>
      <c r="O82" s="127"/>
      <c r="P82" s="127"/>
      <c r="Q82" s="127"/>
      <c r="R82" s="127"/>
      <c r="S82" s="127"/>
      <c r="T82" s="127"/>
      <c r="U82" s="127"/>
      <c r="V82" s="127"/>
      <c r="W82" s="127"/>
      <c r="X82" s="127"/>
      <c r="Y82" s="127"/>
    </row>
    <row r="83" spans="1:25" ht="12.75" customHeight="1">
      <c r="A83" s="127"/>
      <c r="B83" s="11"/>
      <c r="C83" s="127"/>
      <c r="D83" s="127"/>
      <c r="E83" s="127"/>
      <c r="F83" s="127"/>
      <c r="G83" s="127"/>
      <c r="H83" s="127"/>
      <c r="I83" s="127"/>
      <c r="J83" s="127"/>
      <c r="K83" s="127"/>
      <c r="L83" s="127"/>
      <c r="M83" s="127"/>
      <c r="N83" s="127"/>
      <c r="O83" s="127"/>
      <c r="P83" s="127"/>
      <c r="Q83" s="127"/>
      <c r="R83" s="127"/>
      <c r="S83" s="127"/>
      <c r="T83" s="127"/>
      <c r="U83" s="127"/>
      <c r="V83" s="127"/>
      <c r="W83" s="127"/>
      <c r="X83" s="127"/>
      <c r="Y83" s="127"/>
    </row>
    <row r="84" spans="1:25" ht="12.75" customHeight="1">
      <c r="A84" s="127"/>
      <c r="B84" s="11"/>
      <c r="C84" s="127"/>
      <c r="D84" s="127"/>
      <c r="E84" s="127"/>
      <c r="F84" s="127"/>
      <c r="G84" s="127"/>
      <c r="H84" s="127"/>
      <c r="I84" s="127"/>
      <c r="J84" s="127"/>
      <c r="K84" s="127"/>
      <c r="L84" s="127"/>
      <c r="M84" s="127"/>
      <c r="N84" s="127"/>
      <c r="O84" s="127"/>
      <c r="P84" s="127"/>
      <c r="Q84" s="127"/>
      <c r="R84" s="127"/>
      <c r="S84" s="127"/>
      <c r="T84" s="127"/>
      <c r="U84" s="127"/>
      <c r="V84" s="127"/>
      <c r="W84" s="127"/>
      <c r="X84" s="127"/>
      <c r="Y84" s="127"/>
    </row>
    <row r="85" spans="1:25" ht="12.75" customHeight="1">
      <c r="A85" s="127"/>
      <c r="B85" s="11"/>
      <c r="C85" s="127"/>
      <c r="D85" s="127"/>
      <c r="E85" s="127"/>
      <c r="F85" s="127"/>
      <c r="G85" s="127"/>
      <c r="H85" s="127"/>
      <c r="I85" s="127"/>
      <c r="J85" s="127"/>
      <c r="K85" s="127"/>
      <c r="L85" s="127"/>
      <c r="M85" s="127"/>
      <c r="N85" s="127"/>
      <c r="O85" s="127"/>
      <c r="P85" s="127"/>
      <c r="Q85" s="127"/>
      <c r="R85" s="127"/>
      <c r="S85" s="127"/>
      <c r="T85" s="127"/>
      <c r="U85" s="127"/>
      <c r="V85" s="127"/>
      <c r="W85" s="127"/>
      <c r="X85" s="127"/>
      <c r="Y85" s="127"/>
    </row>
    <row r="86" spans="1:25" ht="12.75" customHeight="1">
      <c r="A86" s="127"/>
      <c r="B86" s="11"/>
      <c r="C86" s="127"/>
      <c r="D86" s="127"/>
      <c r="E86" s="127"/>
      <c r="F86" s="127"/>
      <c r="G86" s="127"/>
      <c r="H86" s="127"/>
      <c r="I86" s="127"/>
      <c r="J86" s="127"/>
      <c r="K86" s="127"/>
      <c r="L86" s="127"/>
      <c r="M86" s="127"/>
      <c r="N86" s="127"/>
      <c r="O86" s="127"/>
      <c r="P86" s="127"/>
      <c r="Q86" s="127"/>
      <c r="R86" s="127"/>
      <c r="S86" s="127"/>
      <c r="T86" s="127"/>
      <c r="U86" s="127"/>
      <c r="V86" s="127"/>
      <c r="W86" s="127"/>
      <c r="X86" s="127"/>
      <c r="Y86" s="127"/>
    </row>
    <row r="87" spans="1:25" ht="12.75" customHeight="1">
      <c r="A87" s="127"/>
      <c r="B87" s="11"/>
      <c r="C87" s="127"/>
      <c r="D87" s="127"/>
      <c r="E87" s="127"/>
      <c r="F87" s="127"/>
      <c r="G87" s="127"/>
      <c r="H87" s="127"/>
      <c r="I87" s="127"/>
      <c r="J87" s="127"/>
      <c r="K87" s="127"/>
      <c r="L87" s="127"/>
      <c r="M87" s="127"/>
      <c r="N87" s="127"/>
      <c r="O87" s="127"/>
      <c r="P87" s="127"/>
      <c r="Q87" s="127"/>
      <c r="R87" s="127"/>
      <c r="S87" s="127"/>
      <c r="T87" s="127"/>
      <c r="U87" s="127"/>
      <c r="V87" s="127"/>
      <c r="W87" s="127"/>
      <c r="X87" s="127"/>
      <c r="Y87" s="127"/>
    </row>
    <row r="88" spans="1:25" ht="12.75" customHeight="1">
      <c r="A88" s="127"/>
      <c r="B88" s="11"/>
      <c r="C88" s="127"/>
      <c r="D88" s="127"/>
      <c r="E88" s="127"/>
      <c r="F88" s="127"/>
      <c r="G88" s="127"/>
      <c r="H88" s="127"/>
      <c r="I88" s="127"/>
      <c r="J88" s="127"/>
      <c r="K88" s="127"/>
      <c r="L88" s="127"/>
      <c r="M88" s="127"/>
      <c r="N88" s="127"/>
      <c r="O88" s="127"/>
      <c r="P88" s="127"/>
      <c r="Q88" s="127"/>
      <c r="R88" s="127"/>
      <c r="S88" s="127"/>
      <c r="T88" s="127"/>
      <c r="U88" s="127"/>
      <c r="V88" s="127"/>
      <c r="W88" s="127"/>
      <c r="X88" s="127"/>
      <c r="Y88" s="127"/>
    </row>
    <row r="89" spans="1:25" ht="12.75" customHeight="1">
      <c r="A89" s="127"/>
      <c r="B89" s="11"/>
      <c r="C89" s="127"/>
      <c r="D89" s="127"/>
      <c r="E89" s="127"/>
      <c r="F89" s="127"/>
      <c r="G89" s="127"/>
      <c r="H89" s="127"/>
      <c r="I89" s="127"/>
      <c r="J89" s="127"/>
      <c r="K89" s="127"/>
      <c r="L89" s="127"/>
      <c r="M89" s="127"/>
      <c r="N89" s="127"/>
      <c r="O89" s="127"/>
      <c r="P89" s="127"/>
      <c r="Q89" s="127"/>
      <c r="R89" s="127"/>
      <c r="S89" s="127"/>
      <c r="T89" s="127"/>
      <c r="U89" s="127"/>
      <c r="V89" s="127"/>
      <c r="W89" s="127"/>
      <c r="X89" s="127"/>
      <c r="Y89" s="127"/>
    </row>
    <row r="90" spans="1:25" ht="12.75" customHeight="1">
      <c r="A90" s="127"/>
      <c r="B90" s="11"/>
      <c r="C90" s="127"/>
      <c r="D90" s="127"/>
      <c r="E90" s="127"/>
      <c r="F90" s="127"/>
      <c r="G90" s="127"/>
      <c r="H90" s="127"/>
      <c r="I90" s="127"/>
      <c r="J90" s="127"/>
      <c r="K90" s="127"/>
      <c r="L90" s="127"/>
      <c r="M90" s="127"/>
      <c r="N90" s="127"/>
      <c r="O90" s="127"/>
      <c r="P90" s="127"/>
      <c r="Q90" s="127"/>
      <c r="R90" s="127"/>
      <c r="S90" s="127"/>
      <c r="T90" s="127"/>
      <c r="U90" s="127"/>
      <c r="V90" s="127"/>
      <c r="W90" s="127"/>
      <c r="X90" s="127"/>
      <c r="Y90" s="127"/>
    </row>
    <row r="91" spans="1:25" ht="12.75" customHeight="1">
      <c r="A91" s="127"/>
      <c r="B91" s="11"/>
      <c r="C91" s="127"/>
      <c r="D91" s="127"/>
      <c r="E91" s="127"/>
      <c r="F91" s="127"/>
      <c r="G91" s="127"/>
      <c r="H91" s="127"/>
      <c r="I91" s="127"/>
      <c r="J91" s="127"/>
      <c r="K91" s="127"/>
      <c r="L91" s="127"/>
      <c r="M91" s="127"/>
      <c r="N91" s="127"/>
      <c r="O91" s="127"/>
      <c r="P91" s="127"/>
      <c r="Q91" s="127"/>
      <c r="R91" s="127"/>
      <c r="S91" s="127"/>
      <c r="T91" s="127"/>
      <c r="U91" s="127"/>
      <c r="V91" s="127"/>
      <c r="W91" s="127"/>
      <c r="X91" s="127"/>
      <c r="Y91" s="127"/>
    </row>
    <row r="92" spans="1:25" ht="12.75" customHeight="1">
      <c r="A92" s="127"/>
      <c r="B92" s="11"/>
      <c r="C92" s="127"/>
      <c r="D92" s="127"/>
      <c r="E92" s="127"/>
      <c r="F92" s="127"/>
      <c r="G92" s="127"/>
      <c r="H92" s="127"/>
      <c r="I92" s="127"/>
      <c r="J92" s="127"/>
      <c r="K92" s="127"/>
      <c r="L92" s="127"/>
      <c r="M92" s="127"/>
      <c r="N92" s="127"/>
      <c r="O92" s="127"/>
      <c r="P92" s="127"/>
      <c r="Q92" s="127"/>
      <c r="R92" s="127"/>
      <c r="S92" s="127"/>
      <c r="T92" s="127"/>
      <c r="U92" s="127"/>
      <c r="V92" s="127"/>
      <c r="W92" s="127"/>
      <c r="X92" s="127"/>
      <c r="Y92" s="127"/>
    </row>
    <row r="93" spans="1:25" ht="12.75" customHeight="1">
      <c r="A93" s="127"/>
      <c r="B93" s="11"/>
      <c r="C93" s="127"/>
      <c r="D93" s="127"/>
      <c r="E93" s="127"/>
      <c r="F93" s="127"/>
      <c r="G93" s="127"/>
      <c r="H93" s="127"/>
      <c r="I93" s="127"/>
      <c r="J93" s="127"/>
      <c r="K93" s="127"/>
      <c r="L93" s="127"/>
      <c r="M93" s="127"/>
      <c r="N93" s="127"/>
      <c r="O93" s="127"/>
      <c r="P93" s="127"/>
      <c r="Q93" s="127"/>
      <c r="R93" s="127"/>
      <c r="S93" s="127"/>
      <c r="T93" s="127"/>
      <c r="U93" s="127"/>
      <c r="V93" s="127"/>
      <c r="W93" s="127"/>
      <c r="X93" s="127"/>
      <c r="Y93" s="127"/>
    </row>
    <row r="94" spans="1:25" ht="12.75" customHeight="1">
      <c r="A94" s="127"/>
      <c r="B94" s="11"/>
      <c r="C94" s="127"/>
      <c r="D94" s="127"/>
      <c r="E94" s="127"/>
      <c r="F94" s="127"/>
      <c r="G94" s="127"/>
      <c r="H94" s="127"/>
      <c r="I94" s="127"/>
      <c r="J94" s="127"/>
      <c r="K94" s="127"/>
      <c r="L94" s="127"/>
      <c r="M94" s="127"/>
      <c r="N94" s="127"/>
      <c r="O94" s="127"/>
      <c r="P94" s="127"/>
      <c r="Q94" s="127"/>
      <c r="R94" s="127"/>
      <c r="S94" s="127"/>
      <c r="T94" s="127"/>
      <c r="U94" s="127"/>
      <c r="V94" s="127"/>
      <c r="W94" s="127"/>
      <c r="X94" s="127"/>
      <c r="Y94" s="127"/>
    </row>
    <row r="95" spans="1:25" ht="12.75" customHeight="1">
      <c r="A95" s="127"/>
      <c r="B95" s="11"/>
      <c r="C95" s="127"/>
      <c r="D95" s="127"/>
      <c r="E95" s="127"/>
      <c r="F95" s="127"/>
      <c r="G95" s="127"/>
      <c r="H95" s="127"/>
      <c r="I95" s="127"/>
      <c r="J95" s="127"/>
      <c r="K95" s="127"/>
      <c r="L95" s="127"/>
      <c r="M95" s="127"/>
      <c r="N95" s="127"/>
      <c r="O95" s="127"/>
      <c r="P95" s="127"/>
      <c r="Q95" s="127"/>
      <c r="R95" s="127"/>
      <c r="S95" s="127"/>
      <c r="T95" s="127"/>
      <c r="U95" s="127"/>
      <c r="V95" s="127"/>
      <c r="W95" s="127"/>
      <c r="X95" s="127"/>
      <c r="Y95" s="127"/>
    </row>
    <row r="96" spans="1:25" ht="12.75" customHeight="1">
      <c r="A96" s="127"/>
      <c r="B96" s="11"/>
      <c r="C96" s="127"/>
      <c r="D96" s="127"/>
      <c r="E96" s="127"/>
      <c r="F96" s="127"/>
      <c r="G96" s="127"/>
      <c r="H96" s="127"/>
      <c r="I96" s="127"/>
      <c r="J96" s="127"/>
      <c r="K96" s="127"/>
      <c r="L96" s="127"/>
      <c r="M96" s="127"/>
      <c r="N96" s="127"/>
      <c r="O96" s="127"/>
      <c r="P96" s="127"/>
      <c r="Q96" s="127"/>
      <c r="R96" s="127"/>
      <c r="S96" s="127"/>
      <c r="T96" s="127"/>
      <c r="U96" s="127"/>
      <c r="V96" s="127"/>
      <c r="W96" s="127"/>
      <c r="X96" s="127"/>
      <c r="Y96" s="127"/>
    </row>
    <row r="97" spans="1:25" ht="12.75" customHeight="1">
      <c r="A97" s="127"/>
      <c r="B97" s="11"/>
      <c r="C97" s="127"/>
      <c r="D97" s="127"/>
      <c r="E97" s="127"/>
      <c r="F97" s="127"/>
      <c r="G97" s="127"/>
      <c r="H97" s="127"/>
      <c r="I97" s="127"/>
      <c r="J97" s="127"/>
      <c r="K97" s="127"/>
      <c r="L97" s="127"/>
      <c r="M97" s="127"/>
      <c r="N97" s="127"/>
      <c r="O97" s="127"/>
      <c r="P97" s="127"/>
      <c r="Q97" s="127"/>
      <c r="R97" s="127"/>
      <c r="S97" s="127"/>
      <c r="T97" s="127"/>
      <c r="U97" s="127"/>
      <c r="V97" s="127"/>
      <c r="W97" s="127"/>
      <c r="X97" s="127"/>
      <c r="Y97" s="127"/>
    </row>
    <row r="98" spans="1:25" ht="12.75" customHeight="1">
      <c r="A98" s="127"/>
      <c r="B98" s="11"/>
      <c r="C98" s="127"/>
      <c r="D98" s="127"/>
      <c r="E98" s="127"/>
      <c r="F98" s="127"/>
      <c r="G98" s="127"/>
      <c r="H98" s="127"/>
      <c r="I98" s="127"/>
      <c r="J98" s="127"/>
      <c r="K98" s="127"/>
      <c r="L98" s="127"/>
      <c r="M98" s="127"/>
      <c r="N98" s="127"/>
      <c r="O98" s="127"/>
      <c r="P98" s="127"/>
      <c r="Q98" s="127"/>
      <c r="R98" s="127"/>
      <c r="S98" s="127"/>
      <c r="T98" s="127"/>
      <c r="U98" s="127"/>
      <c r="V98" s="127"/>
      <c r="W98" s="127"/>
      <c r="X98" s="127"/>
      <c r="Y98" s="127"/>
    </row>
    <row r="99" spans="1:25" ht="12.75" customHeight="1">
      <c r="A99" s="127"/>
      <c r="B99" s="11"/>
      <c r="C99" s="127"/>
      <c r="D99" s="127"/>
      <c r="E99" s="127"/>
      <c r="F99" s="127"/>
      <c r="G99" s="127"/>
      <c r="H99" s="127"/>
      <c r="I99" s="127"/>
      <c r="J99" s="127"/>
      <c r="K99" s="127"/>
      <c r="L99" s="127"/>
      <c r="M99" s="127"/>
      <c r="N99" s="127"/>
      <c r="O99" s="127"/>
      <c r="P99" s="127"/>
      <c r="Q99" s="127"/>
      <c r="R99" s="127"/>
      <c r="S99" s="127"/>
      <c r="T99" s="127"/>
      <c r="U99" s="127"/>
      <c r="V99" s="127"/>
      <c r="W99" s="127"/>
      <c r="X99" s="127"/>
      <c r="Y99" s="127"/>
    </row>
    <row r="100" spans="1:25" ht="12.75" customHeight="1">
      <c r="A100" s="127"/>
      <c r="B100" s="11"/>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row>
    <row r="101" spans="1:25" ht="12.75" customHeight="1">
      <c r="A101" s="127"/>
      <c r="B101" s="11"/>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row>
    <row r="102" spans="1:25" ht="12.75" customHeight="1">
      <c r="A102" s="127"/>
      <c r="B102" s="11"/>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row>
    <row r="103" spans="1:25" ht="12.75" customHeight="1">
      <c r="A103" s="127"/>
      <c r="B103" s="11"/>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row>
    <row r="104" spans="1:25" ht="12.75" customHeight="1">
      <c r="A104" s="127"/>
      <c r="B104" s="11"/>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row>
    <row r="105" spans="1:25" ht="12.75" customHeight="1">
      <c r="A105" s="127"/>
      <c r="B105" s="11"/>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row>
    <row r="106" spans="1:25" ht="12.75" customHeight="1">
      <c r="A106" s="127"/>
      <c r="B106" s="11"/>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row>
    <row r="107" spans="1:25" ht="12.75" customHeight="1">
      <c r="A107" s="127"/>
      <c r="B107" s="11"/>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row>
    <row r="108" spans="1:25" ht="12.75" customHeight="1">
      <c r="A108" s="127"/>
      <c r="B108" s="11"/>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row>
    <row r="109" spans="1:25" ht="12.75" customHeight="1">
      <c r="A109" s="127"/>
      <c r="B109" s="11"/>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row>
    <row r="110" spans="1:25" ht="12.75" customHeight="1">
      <c r="A110" s="127"/>
      <c r="B110" s="11"/>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row>
    <row r="111" spans="1:25" ht="12.75" customHeight="1">
      <c r="A111" s="127"/>
      <c r="B111" s="11"/>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row>
    <row r="112" spans="1:25" ht="12.75" customHeight="1">
      <c r="A112" s="127"/>
      <c r="B112" s="11"/>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row>
    <row r="113" spans="1:25" ht="12.75" customHeight="1">
      <c r="A113" s="127"/>
      <c r="B113" s="11"/>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row>
    <row r="114" spans="1:25" ht="12.75" customHeight="1">
      <c r="A114" s="127"/>
      <c r="B114" s="11"/>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row>
    <row r="115" spans="1:25" ht="12.75" customHeight="1">
      <c r="A115" s="127"/>
      <c r="B115" s="11"/>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row>
    <row r="116" spans="1:25" ht="12.75" customHeight="1">
      <c r="A116" s="127"/>
      <c r="B116" s="11"/>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row>
    <row r="117" spans="1:25" ht="12.75" customHeight="1">
      <c r="A117" s="127"/>
      <c r="B117" s="11"/>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row>
    <row r="118" spans="1:25" ht="12.75" customHeight="1">
      <c r="A118" s="127"/>
      <c r="B118" s="11"/>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row>
    <row r="119" spans="1:25" ht="12.75" customHeight="1">
      <c r="A119" s="127"/>
      <c r="B119" s="11"/>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row>
    <row r="120" spans="1:25" ht="12.75" customHeight="1">
      <c r="A120" s="127"/>
      <c r="B120" s="11"/>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row>
    <row r="121" spans="1:25" ht="12.75" customHeight="1">
      <c r="A121" s="127"/>
      <c r="B121" s="11"/>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row>
    <row r="122" spans="1:25" ht="12.75" customHeight="1">
      <c r="A122" s="127"/>
      <c r="B122" s="11"/>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row>
    <row r="123" spans="1:25" ht="12.75" customHeight="1">
      <c r="A123" s="127"/>
      <c r="B123" s="11"/>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row>
    <row r="124" spans="1:25" ht="12.75" customHeight="1">
      <c r="A124" s="127"/>
      <c r="B124" s="11"/>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row>
    <row r="125" spans="1:25" ht="12.75" customHeight="1">
      <c r="A125" s="127"/>
      <c r="B125" s="11"/>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row>
    <row r="126" spans="1:25" ht="12.75" customHeight="1">
      <c r="A126" s="127"/>
      <c r="B126" s="11"/>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row>
    <row r="127" spans="1:25" ht="12.75" customHeight="1">
      <c r="A127" s="127"/>
      <c r="B127" s="11"/>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row>
    <row r="128" spans="1:25" ht="12.75" customHeight="1">
      <c r="A128" s="127"/>
      <c r="B128" s="11"/>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row>
    <row r="129" spans="1:25" ht="12.75" customHeight="1">
      <c r="A129" s="127"/>
      <c r="B129" s="11"/>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row>
    <row r="130" spans="1:25" ht="12.75" customHeight="1">
      <c r="A130" s="127"/>
      <c r="B130" s="11"/>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row>
    <row r="131" spans="1:25" ht="12.75" customHeight="1">
      <c r="A131" s="127"/>
      <c r="B131" s="11"/>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row>
    <row r="132" spans="1:25" ht="12.75" customHeight="1">
      <c r="A132" s="127"/>
      <c r="B132" s="11"/>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row>
    <row r="133" spans="1:25" ht="12.75" customHeight="1">
      <c r="A133" s="127"/>
      <c r="B133" s="11"/>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row>
    <row r="134" spans="1:25" ht="12.75" customHeight="1">
      <c r="A134" s="127"/>
      <c r="B134" s="11"/>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row>
    <row r="135" spans="1:25" ht="12.75" customHeight="1">
      <c r="A135" s="127"/>
      <c r="B135" s="11"/>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row>
    <row r="136" spans="1:25" ht="12.75" customHeight="1">
      <c r="A136" s="127"/>
      <c r="B136" s="11"/>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row>
    <row r="137" spans="1:25" ht="12.75" customHeight="1">
      <c r="A137" s="127"/>
      <c r="B137" s="11"/>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row>
    <row r="138" spans="1:25" ht="12.75" customHeight="1">
      <c r="A138" s="127"/>
      <c r="B138" s="11"/>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row>
    <row r="139" spans="1:25" ht="12.75" customHeight="1">
      <c r="A139" s="127"/>
      <c r="B139" s="11"/>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row>
    <row r="140" spans="1:25" ht="12.75" customHeight="1">
      <c r="A140" s="127"/>
      <c r="B140" s="11"/>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row>
    <row r="141" spans="1:25" ht="12.75" customHeight="1">
      <c r="A141" s="127"/>
      <c r="B141" s="11"/>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row>
    <row r="142" spans="1:25" ht="12.75" customHeight="1">
      <c r="A142" s="127"/>
      <c r="B142" s="11"/>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row>
    <row r="143" spans="1:25" ht="12.75" customHeight="1">
      <c r="A143" s="127"/>
      <c r="B143" s="11"/>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row>
    <row r="144" spans="1:25" ht="12.75" customHeight="1">
      <c r="A144" s="127"/>
      <c r="B144" s="11"/>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row>
    <row r="145" spans="1:25" ht="12.75" customHeight="1">
      <c r="A145" s="127"/>
      <c r="B145" s="11"/>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row>
    <row r="146" spans="1:25" ht="12.75" customHeight="1">
      <c r="A146" s="127"/>
      <c r="B146" s="11"/>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row>
    <row r="147" spans="1:25" ht="12.75" customHeight="1">
      <c r="A147" s="127"/>
      <c r="B147" s="11"/>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row>
    <row r="148" spans="1:25" ht="12.75" customHeight="1">
      <c r="A148" s="127"/>
      <c r="B148" s="11"/>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row>
    <row r="149" spans="1:25" ht="12.75" customHeight="1">
      <c r="A149" s="127"/>
      <c r="B149" s="11"/>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row>
    <row r="150" spans="1:25" ht="12.75" customHeight="1">
      <c r="A150" s="127"/>
      <c r="B150" s="11"/>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row>
    <row r="151" spans="1:25" ht="12.75" customHeight="1">
      <c r="A151" s="127"/>
      <c r="B151" s="11"/>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row>
    <row r="152" spans="1:25" ht="12.75" customHeight="1">
      <c r="A152" s="127"/>
      <c r="B152" s="11"/>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row>
    <row r="153" spans="1:25" ht="12.75" customHeight="1">
      <c r="A153" s="127"/>
      <c r="B153" s="11"/>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row>
    <row r="154" spans="1:25" ht="12.75" customHeight="1">
      <c r="A154" s="127"/>
      <c r="B154" s="11"/>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row>
    <row r="155" spans="1:25" ht="12.75" customHeight="1">
      <c r="A155" s="127"/>
      <c r="B155" s="11"/>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row>
    <row r="156" spans="1:25" ht="12.75" customHeight="1">
      <c r="A156" s="127"/>
      <c r="B156" s="11"/>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row>
    <row r="157" spans="1:25" ht="12.75" customHeight="1">
      <c r="A157" s="127"/>
      <c r="B157" s="11"/>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row>
    <row r="158" spans="1:25" ht="12.75" customHeight="1">
      <c r="A158" s="127"/>
      <c r="B158" s="11"/>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row>
    <row r="159" spans="1:25" ht="12.75" customHeight="1">
      <c r="A159" s="127"/>
      <c r="B159" s="11"/>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row>
    <row r="160" spans="1:25" ht="12.75" customHeight="1">
      <c r="A160" s="127"/>
      <c r="B160" s="11"/>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row>
    <row r="161" spans="1:25" ht="12.75" customHeight="1">
      <c r="A161" s="127"/>
      <c r="B161" s="11"/>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row>
    <row r="162" spans="1:25" ht="12.75" customHeight="1">
      <c r="A162" s="127"/>
      <c r="B162" s="11"/>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row>
    <row r="163" spans="1:25" ht="12.75" customHeight="1">
      <c r="A163" s="127"/>
      <c r="B163" s="11"/>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row>
    <row r="164" spans="1:25" ht="12.75" customHeight="1">
      <c r="A164" s="127"/>
      <c r="B164" s="11"/>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row>
    <row r="165" spans="1:25" ht="12.75" customHeight="1">
      <c r="A165" s="127"/>
      <c r="B165" s="11"/>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row>
    <row r="166" spans="1:25" ht="12.75" customHeight="1">
      <c r="A166" s="127"/>
      <c r="B166" s="11"/>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row>
    <row r="167" spans="1:25" ht="12.75" customHeight="1">
      <c r="A167" s="127"/>
      <c r="B167" s="11"/>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row>
    <row r="168" spans="1:25" ht="12.75" customHeight="1">
      <c r="A168" s="127"/>
      <c r="B168" s="11"/>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row>
    <row r="169" spans="1:25" ht="12.75" customHeight="1">
      <c r="A169" s="127"/>
      <c r="B169" s="11"/>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row>
    <row r="170" spans="1:25" ht="12.75" customHeight="1">
      <c r="A170" s="127"/>
      <c r="B170" s="11"/>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row>
    <row r="171" spans="1:25" ht="12.75" customHeight="1">
      <c r="A171" s="127"/>
      <c r="B171" s="11"/>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row>
    <row r="172" spans="1:25" ht="12.75" customHeight="1">
      <c r="A172" s="127"/>
      <c r="B172" s="11"/>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row>
    <row r="173" spans="1:25" ht="12.75" customHeight="1">
      <c r="A173" s="127"/>
      <c r="B173" s="11"/>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row>
    <row r="174" spans="1:25" ht="12.75" customHeight="1">
      <c r="A174" s="127"/>
      <c r="B174" s="11"/>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row>
    <row r="175" spans="1:25" ht="12.75" customHeight="1">
      <c r="A175" s="127"/>
      <c r="B175" s="11"/>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row>
    <row r="176" spans="1:25" ht="12.75" customHeight="1">
      <c r="A176" s="127"/>
      <c r="B176" s="11"/>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row>
    <row r="177" spans="1:25" ht="12.75" customHeight="1">
      <c r="A177" s="127"/>
      <c r="B177" s="11"/>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row>
    <row r="178" spans="1:25" ht="12.75" customHeight="1">
      <c r="A178" s="127"/>
      <c r="B178" s="11"/>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row>
    <row r="179" spans="1:25" ht="12.75" customHeight="1">
      <c r="A179" s="127"/>
      <c r="B179" s="11"/>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row>
    <row r="180" spans="1:25" ht="12.75" customHeight="1">
      <c r="A180" s="127"/>
      <c r="B180" s="11"/>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row>
    <row r="181" spans="1:25" ht="12.75" customHeight="1">
      <c r="A181" s="127"/>
      <c r="B181" s="11"/>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row>
    <row r="182" spans="1:25" ht="12.75" customHeight="1">
      <c r="A182" s="127"/>
      <c r="B182" s="11"/>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row>
    <row r="183" spans="1:25" ht="12.75" customHeight="1">
      <c r="A183" s="127"/>
      <c r="B183" s="11"/>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row>
    <row r="184" spans="1:25" ht="12.75" customHeight="1">
      <c r="A184" s="127"/>
      <c r="B184" s="11"/>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row>
    <row r="185" spans="1:25" ht="12.75" customHeight="1">
      <c r="A185" s="127"/>
      <c r="B185" s="11"/>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row>
    <row r="186" spans="1:25" ht="12.75" customHeight="1">
      <c r="A186" s="127"/>
      <c r="B186" s="11"/>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row>
    <row r="187" spans="1:25" ht="12.75" customHeight="1">
      <c r="A187" s="127"/>
      <c r="B187" s="11"/>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row>
    <row r="188" spans="1:25" ht="12.75" customHeight="1">
      <c r="A188" s="127"/>
      <c r="B188" s="11"/>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row>
    <row r="189" spans="1:25" ht="12.75" customHeight="1">
      <c r="A189" s="127"/>
      <c r="B189" s="11"/>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row>
    <row r="190" spans="1:25" ht="12.75" customHeight="1">
      <c r="A190" s="127"/>
      <c r="B190" s="11"/>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row>
    <row r="191" spans="1:25" ht="12.75" customHeight="1">
      <c r="A191" s="127"/>
      <c r="B191" s="11"/>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row>
    <row r="192" spans="1:25" ht="12.75" customHeight="1">
      <c r="A192" s="127"/>
      <c r="B192" s="11"/>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row>
    <row r="193" spans="1:25" ht="12.75" customHeight="1">
      <c r="A193" s="127"/>
      <c r="B193" s="11"/>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row>
    <row r="194" spans="1:25" ht="12.75" customHeight="1">
      <c r="A194" s="127"/>
      <c r="B194" s="11"/>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row>
    <row r="195" spans="1:25" ht="12.75" customHeight="1">
      <c r="A195" s="127"/>
      <c r="B195" s="11"/>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row>
    <row r="196" spans="1:25" ht="12.75" customHeight="1">
      <c r="A196" s="127"/>
      <c r="B196" s="11"/>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row>
    <row r="197" spans="1:25" ht="12.75" customHeight="1">
      <c r="A197" s="127"/>
      <c r="B197" s="11"/>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row>
    <row r="198" spans="1:25" ht="12.75" customHeight="1">
      <c r="A198" s="127"/>
      <c r="B198" s="11"/>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row>
    <row r="199" spans="1:25" ht="12.75" customHeight="1">
      <c r="A199" s="127"/>
      <c r="B199" s="11"/>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row>
    <row r="200" spans="1:25" ht="12.75" customHeight="1">
      <c r="A200" s="127"/>
      <c r="B200" s="11"/>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row>
    <row r="201" spans="1:25" ht="12.75" customHeight="1">
      <c r="A201" s="127"/>
      <c r="B201" s="11"/>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row>
    <row r="202" spans="1:25" ht="12.75" customHeight="1">
      <c r="A202" s="127"/>
      <c r="B202" s="11"/>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row>
    <row r="203" spans="1:25" ht="12.75" customHeight="1">
      <c r="A203" s="127"/>
      <c r="B203" s="11"/>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row>
    <row r="204" spans="1:25" ht="12.75" customHeight="1">
      <c r="A204" s="127"/>
      <c r="B204" s="11"/>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row>
    <row r="205" spans="1:25" ht="12.75" customHeight="1">
      <c r="A205" s="127"/>
      <c r="B205" s="11"/>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row>
    <row r="206" spans="1:25" ht="12.75" customHeight="1">
      <c r="A206" s="127"/>
      <c r="B206" s="11"/>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row>
    <row r="207" spans="1:25" ht="12.75" customHeight="1">
      <c r="A207" s="127"/>
      <c r="B207" s="11"/>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row>
    <row r="208" spans="1:25" ht="12.75" customHeight="1">
      <c r="A208" s="127"/>
      <c r="B208" s="11"/>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row>
    <row r="209" spans="1:25" ht="12.75" customHeight="1">
      <c r="A209" s="127"/>
      <c r="B209" s="11"/>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row>
    <row r="210" spans="1:25" ht="12.75" customHeight="1">
      <c r="A210" s="127"/>
      <c r="B210" s="11"/>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row>
    <row r="211" spans="1:25" ht="12.75" customHeight="1">
      <c r="A211" s="127"/>
      <c r="B211" s="11"/>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row>
    <row r="212" spans="1:25" ht="12.75" customHeight="1">
      <c r="A212" s="127"/>
      <c r="B212" s="11"/>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row>
    <row r="213" spans="1:25" ht="12.75" customHeight="1">
      <c r="A213" s="127"/>
      <c r="B213" s="11"/>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row>
    <row r="214" spans="1:25" ht="12.75" customHeight="1">
      <c r="A214" s="127"/>
      <c r="B214" s="11"/>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row>
    <row r="215" spans="1:25" ht="12.75" customHeight="1">
      <c r="A215" s="127"/>
      <c r="B215" s="11"/>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row>
    <row r="216" spans="1:25" ht="12.75" customHeight="1">
      <c r="A216" s="127"/>
      <c r="B216" s="11"/>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row>
    <row r="217" spans="1:25" ht="12.75" customHeight="1">
      <c r="A217" s="127"/>
      <c r="B217" s="11"/>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row>
    <row r="218" spans="1:25" ht="12.75" customHeight="1">
      <c r="A218" s="127"/>
      <c r="B218" s="11"/>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row>
    <row r="219" spans="1:25" ht="12.75" customHeight="1">
      <c r="A219" s="127"/>
      <c r="B219" s="11"/>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row>
    <row r="220" spans="1:25" ht="12.75" customHeight="1">
      <c r="A220" s="127"/>
      <c r="B220" s="11"/>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row>
    <row r="221" spans="1:25" ht="12.75" customHeight="1">
      <c r="A221" s="127"/>
      <c r="B221" s="11"/>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row>
    <row r="222" spans="1:25" ht="12.75" customHeight="1">
      <c r="A222" s="127"/>
      <c r="B222" s="11"/>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row>
    <row r="223" spans="1:25" ht="12.75" customHeight="1">
      <c r="A223" s="127"/>
      <c r="B223" s="11"/>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row>
    <row r="224" spans="1:25" ht="12.75" customHeight="1">
      <c r="A224" s="127"/>
      <c r="B224" s="11"/>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row>
    <row r="225" spans="1:25" ht="12.75" customHeight="1">
      <c r="A225" s="127"/>
      <c r="B225" s="11"/>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row>
    <row r="226" spans="1:25" ht="12.75" customHeight="1">
      <c r="A226" s="127"/>
      <c r="B226" s="11"/>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row>
    <row r="227" spans="1:25" ht="12.75" customHeight="1">
      <c r="A227" s="127"/>
      <c r="B227" s="11"/>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row>
    <row r="228" spans="1:25" ht="12.75" customHeight="1">
      <c r="A228" s="127"/>
      <c r="B228" s="11"/>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row>
    <row r="229" spans="1:25" ht="12.75" customHeight="1">
      <c r="A229" s="127"/>
      <c r="B229" s="11"/>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row>
    <row r="230" spans="1:25" ht="12.75" customHeight="1">
      <c r="A230" s="127"/>
      <c r="B230" s="11"/>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row>
    <row r="231" spans="1:25" ht="12.75" customHeight="1">
      <c r="A231" s="127"/>
      <c r="B231" s="11"/>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row>
    <row r="232" spans="1:25" ht="12.75" customHeight="1">
      <c r="A232" s="127"/>
      <c r="B232" s="11"/>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row>
    <row r="233" spans="1:25" ht="12.75" customHeight="1">
      <c r="A233" s="127"/>
      <c r="B233" s="11"/>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row>
    <row r="234" spans="1:25" ht="12.75" customHeight="1">
      <c r="A234" s="127"/>
      <c r="B234" s="11"/>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row>
    <row r="235" spans="1:25" ht="12.75" customHeight="1">
      <c r="A235" s="127"/>
      <c r="B235" s="11"/>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row>
    <row r="236" spans="1:25" ht="12.75" customHeight="1">
      <c r="A236" s="127"/>
      <c r="B236" s="11"/>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row>
    <row r="237" spans="1:25" ht="12.75" customHeight="1">
      <c r="A237" s="127"/>
      <c r="B237" s="11"/>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row>
    <row r="238" spans="1:25" ht="12.75" customHeight="1">
      <c r="A238" s="127"/>
      <c r="B238" s="11"/>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row>
    <row r="239" spans="1:25" ht="12.75" customHeight="1">
      <c r="A239" s="127"/>
      <c r="B239" s="11"/>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row>
    <row r="240" spans="1:25" ht="12.75" customHeight="1">
      <c r="A240" s="127"/>
      <c r="B240" s="11"/>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row>
    <row r="241" spans="1:25" ht="12.75" customHeight="1">
      <c r="A241" s="127"/>
      <c r="B241" s="11"/>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row>
    <row r="242" spans="1:25" ht="12.75" customHeight="1">
      <c r="A242" s="127"/>
      <c r="B242" s="11"/>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row>
    <row r="243" spans="1:25" ht="12.75" customHeight="1">
      <c r="A243" s="127"/>
      <c r="B243" s="11"/>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row>
    <row r="244" spans="1:25" ht="12.75" customHeight="1">
      <c r="A244" s="127"/>
      <c r="B244" s="11"/>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row>
    <row r="245" spans="1:25" ht="12.75" customHeight="1">
      <c r="A245" s="127"/>
      <c r="B245" s="11"/>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row>
    <row r="246" spans="1:25" ht="15.75" customHeight="1">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row>
    <row r="247" spans="1:25" ht="15.75" customHeight="1">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row>
    <row r="248" spans="1:25" ht="15.75" customHeight="1">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row>
    <row r="249" spans="1:25" ht="15.75" customHeight="1">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row>
    <row r="250" spans="1:25" ht="15.75" customHeight="1">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row>
    <row r="251" spans="1:25" ht="15.75" customHeight="1">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row>
    <row r="252" spans="1:25" ht="15.75" customHeight="1">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row>
    <row r="253" spans="1:25" ht="15.75" customHeight="1">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row>
    <row r="254" spans="1:25" ht="15.75" customHeight="1">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row>
    <row r="255" spans="1:25" ht="15.75" customHeight="1">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row>
    <row r="256" spans="1:25" ht="15.75" customHeight="1">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row>
    <row r="257" spans="1:25" ht="15.75" customHeight="1">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row>
    <row r="258" spans="1:25" ht="15.75" customHeight="1">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row>
    <row r="259" spans="1:25" ht="15.75" customHeight="1">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row>
    <row r="260" spans="1:25" ht="15.75" customHeight="1">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row>
    <row r="261" spans="1:25" ht="15.75" customHeight="1">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row>
    <row r="262" spans="1:25" ht="15.75" customHeight="1">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row>
    <row r="263" spans="1:25" ht="15.75" customHeight="1">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row>
    <row r="264" spans="1:25" ht="15.75" customHeight="1">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row>
    <row r="265" spans="1:25" ht="15.75" customHeight="1">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row>
    <row r="266" spans="1:25" ht="15.75" customHeight="1"/>
    <row r="267" spans="1:25" ht="15.75" customHeight="1"/>
    <row r="268" spans="1:25" ht="15.75" customHeight="1"/>
    <row r="269" spans="1:25" ht="15.75" customHeight="1"/>
    <row r="270" spans="1:25" ht="15.75" customHeight="1"/>
    <row r="271" spans="1:25" ht="15.75" customHeight="1"/>
    <row r="272" spans="1:25"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A5:D5"/>
    <mergeCell ref="A7:D7"/>
    <mergeCell ref="A8:D8"/>
    <mergeCell ref="A11:B11"/>
    <mergeCell ref="B12:D12"/>
    <mergeCell ref="B30:D30"/>
    <mergeCell ref="B34:D34"/>
    <mergeCell ref="D45:F45"/>
    <mergeCell ref="D46:F46"/>
    <mergeCell ref="D47:F47"/>
    <mergeCell ref="D48:F48"/>
    <mergeCell ref="D49:F49"/>
    <mergeCell ref="D50:F50"/>
    <mergeCell ref="B36:D36"/>
    <mergeCell ref="B38:D38"/>
    <mergeCell ref="B40:D40"/>
    <mergeCell ref="D41:F41"/>
    <mergeCell ref="D42:F42"/>
    <mergeCell ref="D43:F43"/>
    <mergeCell ref="D44:F44"/>
  </mergeCells>
  <pageMargins left="0.7" right="0.7" top="0.75" bottom="0.75" header="0" footer="0"/>
  <pageSetup paperSize="9" orientation="landscape"/>
  <rowBreaks count="1" manualBreakCount="1">
    <brk id="57"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topLeftCell="A4" workbookViewId="0">
      <selection activeCell="G30" sqref="G30"/>
    </sheetView>
  </sheetViews>
  <sheetFormatPr defaultColWidth="12.6328125" defaultRowHeight="15" customHeight="1"/>
  <cols>
    <col min="1" max="1" width="1.90625" customWidth="1"/>
    <col min="2" max="2" width="7.26953125" customWidth="1"/>
    <col min="3" max="4" width="8.6328125" customWidth="1"/>
    <col min="5" max="5" width="11.26953125" customWidth="1"/>
    <col min="6" max="6" width="8" customWidth="1"/>
    <col min="7" max="7" width="8.6328125" customWidth="1"/>
    <col min="8" max="8" width="15" customWidth="1"/>
    <col min="9" max="9" width="15.7265625" customWidth="1"/>
    <col min="10" max="10" width="1.6328125" customWidth="1"/>
    <col min="11" max="26" width="8.6328125" customWidth="1"/>
  </cols>
  <sheetData>
    <row r="1" spans="1:10" ht="12.75" customHeight="1">
      <c r="A1" s="502"/>
      <c r="B1" s="503"/>
      <c r="C1" s="503"/>
      <c r="D1" s="503"/>
      <c r="E1" s="503"/>
      <c r="F1" s="503"/>
      <c r="G1" s="503"/>
      <c r="H1" s="503"/>
      <c r="I1" s="503"/>
      <c r="J1" s="504"/>
    </row>
    <row r="2" spans="1:10" ht="12.75" customHeight="1">
      <c r="A2" s="1"/>
      <c r="B2" s="2"/>
      <c r="C2" s="2"/>
      <c r="D2" s="2"/>
      <c r="E2" s="2"/>
      <c r="F2" s="2"/>
      <c r="G2" s="2"/>
      <c r="H2" s="2"/>
      <c r="I2" s="2"/>
      <c r="J2" s="1"/>
    </row>
    <row r="3" spans="1:10" ht="12.75" customHeight="1">
      <c r="A3" s="1"/>
      <c r="B3" s="2"/>
      <c r="C3" s="2"/>
      <c r="D3" s="2"/>
      <c r="E3" s="2"/>
      <c r="F3" s="2"/>
      <c r="G3" s="2"/>
      <c r="H3" s="2"/>
      <c r="I3" s="2"/>
      <c r="J3" s="1"/>
    </row>
    <row r="4" spans="1:10" ht="12.75" customHeight="1">
      <c r="A4" s="1"/>
      <c r="B4" s="2"/>
      <c r="C4" s="2"/>
      <c r="D4" s="2"/>
      <c r="E4" s="2"/>
      <c r="F4" s="2"/>
      <c r="G4" s="2"/>
      <c r="H4" s="2"/>
      <c r="I4" s="2"/>
      <c r="J4" s="1"/>
    </row>
    <row r="5" spans="1:10" ht="12.75" customHeight="1">
      <c r="A5" s="1"/>
      <c r="B5" s="2"/>
      <c r="C5" s="2"/>
      <c r="D5" s="2"/>
      <c r="E5" s="2"/>
      <c r="F5" s="2"/>
      <c r="G5" s="2"/>
      <c r="H5" s="2"/>
      <c r="I5" s="2"/>
      <c r="J5" s="1"/>
    </row>
    <row r="6" spans="1:10" ht="12.75" customHeight="1">
      <c r="A6" s="1"/>
      <c r="B6" s="2"/>
      <c r="C6" s="2"/>
      <c r="D6" s="2"/>
      <c r="E6" s="2"/>
      <c r="F6" s="2"/>
      <c r="G6" s="2"/>
      <c r="H6" s="2"/>
      <c r="I6" s="2"/>
      <c r="J6" s="1"/>
    </row>
    <row r="7" spans="1:10" ht="12.75" customHeight="1">
      <c r="A7" s="1"/>
      <c r="B7" s="2"/>
      <c r="C7" s="2"/>
      <c r="D7" s="2"/>
      <c r="E7" s="2"/>
      <c r="F7" s="2"/>
      <c r="G7" s="2"/>
      <c r="H7" s="2"/>
      <c r="I7" s="2"/>
      <c r="J7" s="1"/>
    </row>
    <row r="8" spans="1:10" ht="12.75" customHeight="1">
      <c r="A8" s="1"/>
      <c r="B8" s="2"/>
      <c r="C8" s="2"/>
      <c r="D8" s="2"/>
      <c r="E8" s="2"/>
      <c r="F8" s="2"/>
      <c r="G8" s="2"/>
      <c r="H8" s="2"/>
      <c r="I8" s="2"/>
      <c r="J8" s="1"/>
    </row>
    <row r="9" spans="1:10" ht="12.75" customHeight="1">
      <c r="A9" s="1"/>
      <c r="B9" s="2"/>
      <c r="C9" s="2"/>
      <c r="D9" s="2"/>
      <c r="E9" s="2"/>
      <c r="F9" s="2"/>
      <c r="G9" s="2"/>
      <c r="H9" s="2"/>
      <c r="I9" s="2"/>
      <c r="J9" s="1"/>
    </row>
    <row r="10" spans="1:10" ht="12.75" customHeight="1">
      <c r="A10" s="1"/>
      <c r="B10" s="2"/>
      <c r="C10" s="2"/>
      <c r="D10" s="2"/>
      <c r="E10" s="2"/>
      <c r="F10" s="2"/>
      <c r="G10" s="2"/>
      <c r="H10" s="2"/>
      <c r="I10" s="2"/>
      <c r="J10" s="1"/>
    </row>
    <row r="11" spans="1:10" ht="12.75" customHeight="1">
      <c r="A11" s="1"/>
      <c r="B11" s="2"/>
      <c r="C11" s="2"/>
      <c r="D11" s="2"/>
      <c r="E11" s="2"/>
      <c r="F11" s="2"/>
      <c r="G11" s="2"/>
      <c r="H11" s="2"/>
      <c r="I11" s="2"/>
      <c r="J11" s="1"/>
    </row>
    <row r="12" spans="1:10" ht="12.75" customHeight="1">
      <c r="A12" s="1"/>
      <c r="B12" s="2"/>
      <c r="C12" s="2"/>
      <c r="D12" s="2"/>
      <c r="E12" s="2"/>
      <c r="F12" s="2"/>
      <c r="G12" s="2"/>
      <c r="H12" s="2"/>
      <c r="I12" s="2"/>
      <c r="J12" s="1"/>
    </row>
    <row r="13" spans="1:10" ht="12.75" customHeight="1">
      <c r="A13" s="1"/>
      <c r="B13" s="3"/>
      <c r="C13" s="4"/>
      <c r="D13" s="4"/>
      <c r="E13" s="4"/>
      <c r="F13" s="4"/>
      <c r="G13" s="4"/>
      <c r="H13" s="2"/>
      <c r="I13" s="2"/>
      <c r="J13" s="1"/>
    </row>
    <row r="14" spans="1:10" ht="12.75" customHeight="1">
      <c r="A14" s="1"/>
      <c r="B14" s="3"/>
      <c r="C14" s="4"/>
      <c r="D14" s="4"/>
      <c r="E14" s="4"/>
      <c r="F14" s="4"/>
      <c r="G14" s="4"/>
      <c r="H14" s="2"/>
      <c r="I14" s="2"/>
      <c r="J14" s="1"/>
    </row>
    <row r="15" spans="1:10" ht="12.75" customHeight="1">
      <c r="A15" s="1"/>
      <c r="B15" s="4"/>
      <c r="C15" s="4"/>
      <c r="D15" s="4"/>
      <c r="E15" s="4"/>
      <c r="F15" s="4"/>
      <c r="G15" s="4"/>
      <c r="H15" s="2"/>
      <c r="I15" s="2"/>
      <c r="J15" s="1"/>
    </row>
    <row r="16" spans="1:10" ht="12.75" customHeight="1">
      <c r="A16" s="1"/>
      <c r="B16" s="4"/>
      <c r="C16" s="4"/>
      <c r="D16" s="5"/>
      <c r="E16" s="4"/>
      <c r="F16" s="5"/>
      <c r="G16" s="4"/>
      <c r="H16" s="2"/>
      <c r="I16" s="2"/>
      <c r="J16" s="1"/>
    </row>
    <row r="17" spans="1:10" ht="5.5" customHeight="1">
      <c r="A17" s="1"/>
      <c r="B17" s="4"/>
      <c r="C17" s="4"/>
      <c r="D17" s="5"/>
      <c r="E17" s="4"/>
      <c r="F17" s="5"/>
      <c r="G17" s="4"/>
      <c r="H17" s="2"/>
      <c r="I17" s="2"/>
      <c r="J17" s="1"/>
    </row>
    <row r="18" spans="1:10" ht="12.5" hidden="1" customHeight="1">
      <c r="A18" s="1"/>
      <c r="B18" s="4"/>
      <c r="C18" s="4"/>
      <c r="D18" s="5"/>
      <c r="E18" s="4"/>
      <c r="F18" s="4"/>
      <c r="G18" s="5"/>
      <c r="H18" s="2"/>
      <c r="I18" s="2"/>
      <c r="J18" s="1"/>
    </row>
    <row r="19" spans="1:10" ht="24.5" customHeight="1">
      <c r="A19" s="1"/>
      <c r="B19" s="505"/>
      <c r="C19" s="501"/>
      <c r="D19" s="501"/>
      <c r="E19" s="501"/>
      <c r="F19" s="501"/>
      <c r="G19" s="501"/>
      <c r="H19" s="501"/>
      <c r="I19" s="501"/>
      <c r="J19" s="1"/>
    </row>
    <row r="20" spans="1:10" ht="28.5" customHeight="1">
      <c r="A20" s="1"/>
      <c r="B20" s="506" t="s">
        <v>1</v>
      </c>
      <c r="C20" s="501"/>
      <c r="D20" s="501"/>
      <c r="E20" s="501"/>
      <c r="F20" s="501"/>
      <c r="G20" s="501"/>
      <c r="H20" s="501"/>
      <c r="I20" s="501"/>
      <c r="J20" s="1"/>
    </row>
    <row r="21" spans="1:10" ht="12.75" customHeight="1">
      <c r="A21" s="1"/>
      <c r="B21" s="506"/>
      <c r="C21" s="501"/>
      <c r="D21" s="501"/>
      <c r="E21" s="501"/>
      <c r="F21" s="501"/>
      <c r="G21" s="501"/>
      <c r="H21" s="501"/>
      <c r="I21" s="501"/>
      <c r="J21" s="1"/>
    </row>
    <row r="22" spans="1:10" ht="12.75" customHeight="1">
      <c r="A22" s="1"/>
      <c r="B22" s="3"/>
      <c r="C22" s="3"/>
      <c r="D22" s="3"/>
      <c r="E22" s="3"/>
      <c r="F22" s="3"/>
      <c r="G22" s="3"/>
      <c r="H22" s="3"/>
      <c r="I22" s="3"/>
      <c r="J22" s="1"/>
    </row>
    <row r="23" spans="1:10" ht="12.75" customHeight="1">
      <c r="A23" s="1"/>
      <c r="B23" s="3"/>
      <c r="C23" s="3"/>
      <c r="D23" s="3"/>
      <c r="E23" s="3"/>
      <c r="F23" s="3"/>
      <c r="G23" s="3"/>
      <c r="H23" s="3"/>
      <c r="I23" s="3"/>
      <c r="J23" s="1"/>
    </row>
    <row r="24" spans="1:10" ht="12.75" customHeight="1">
      <c r="A24" s="1"/>
      <c r="B24" s="3"/>
      <c r="C24" s="3"/>
      <c r="D24" s="3"/>
      <c r="E24" s="3"/>
      <c r="F24" s="3"/>
      <c r="G24" s="3"/>
      <c r="H24" s="3"/>
      <c r="I24" s="3"/>
      <c r="J24" s="1"/>
    </row>
    <row r="25" spans="1:10" ht="17.5">
      <c r="A25" s="1"/>
      <c r="B25" s="3"/>
      <c r="C25" s="6" t="s">
        <v>2</v>
      </c>
      <c r="D25" s="3"/>
      <c r="E25" s="3"/>
      <c r="F25" s="7" t="s">
        <v>3</v>
      </c>
      <c r="G25" s="8" t="str">
        <f>Biodata!C11</f>
        <v>HANALIA S.Pd</v>
      </c>
      <c r="H25" s="3"/>
      <c r="I25" s="3"/>
      <c r="J25" s="1"/>
    </row>
    <row r="26" spans="1:10" ht="17.5">
      <c r="A26" s="1"/>
      <c r="B26" s="3"/>
      <c r="C26" s="9" t="s">
        <v>4</v>
      </c>
      <c r="D26" s="3"/>
      <c r="E26" s="3"/>
      <c r="F26" s="7" t="s">
        <v>3</v>
      </c>
      <c r="G26" s="8" t="str">
        <f>Biodata!C12</f>
        <v>19781109 200501 2 008</v>
      </c>
      <c r="H26" s="3"/>
      <c r="I26" s="3"/>
      <c r="J26" s="1"/>
    </row>
    <row r="27" spans="1:10" ht="17.5">
      <c r="A27" s="1"/>
      <c r="B27" s="3"/>
      <c r="C27" s="9" t="s">
        <v>5</v>
      </c>
      <c r="D27" s="3"/>
      <c r="E27" s="3"/>
      <c r="F27" s="7" t="s">
        <v>3</v>
      </c>
      <c r="G27" s="8" t="str">
        <f>Biodata!C14</f>
        <v>Pembina , IV/a</v>
      </c>
      <c r="H27" s="3"/>
      <c r="I27" s="3"/>
      <c r="J27" s="1"/>
    </row>
    <row r="28" spans="1:10" ht="17.5">
      <c r="A28" s="1"/>
      <c r="B28" s="3"/>
      <c r="C28" s="9" t="s">
        <v>6</v>
      </c>
      <c r="D28" s="3"/>
      <c r="E28" s="3"/>
      <c r="F28" s="7" t="s">
        <v>3</v>
      </c>
      <c r="G28" s="8" t="str">
        <f>Biodata!C15</f>
        <v xml:space="preserve">Guru Ahli Madya </v>
      </c>
      <c r="H28" s="3"/>
      <c r="I28" s="3"/>
      <c r="J28" s="1"/>
    </row>
    <row r="29" spans="1:10" ht="17.5">
      <c r="A29" s="1"/>
      <c r="B29" s="3"/>
      <c r="C29" s="9" t="s">
        <v>8</v>
      </c>
      <c r="D29" s="3"/>
      <c r="E29" s="3"/>
      <c r="F29" s="7" t="s">
        <v>3</v>
      </c>
      <c r="G29" s="8" t="str">
        <f>Biodata!C16</f>
        <v>SMA Negeri 1 Tikke Raya</v>
      </c>
      <c r="H29" s="3"/>
      <c r="I29" s="3"/>
      <c r="J29" s="1"/>
    </row>
    <row r="30" spans="1:10" ht="17.5">
      <c r="A30" s="1"/>
      <c r="B30" s="3"/>
      <c r="C30" s="9" t="s">
        <v>9</v>
      </c>
      <c r="D30" s="3"/>
      <c r="E30" s="3"/>
      <c r="F30" s="7" t="s">
        <v>3</v>
      </c>
      <c r="G30" s="8" t="s">
        <v>10</v>
      </c>
      <c r="H30" s="3"/>
      <c r="I30" s="3"/>
      <c r="J30" s="1"/>
    </row>
    <row r="31" spans="1:10" ht="12.75" customHeight="1">
      <c r="A31" s="1"/>
      <c r="B31" s="3"/>
      <c r="C31" s="3"/>
      <c r="D31" s="3"/>
      <c r="E31" s="3"/>
      <c r="F31" s="3"/>
      <c r="G31" s="3"/>
      <c r="H31" s="3"/>
      <c r="I31" s="3"/>
      <c r="J31" s="1"/>
    </row>
    <row r="32" spans="1:10" ht="12.75" customHeight="1">
      <c r="A32" s="1"/>
      <c r="B32" s="3"/>
      <c r="C32" s="3"/>
      <c r="D32" s="3"/>
      <c r="E32" s="3"/>
      <c r="F32" s="3"/>
      <c r="G32" s="3"/>
      <c r="H32" s="3"/>
      <c r="I32" s="3"/>
      <c r="J32" s="1"/>
    </row>
    <row r="33" spans="1:10" ht="12.75" customHeight="1">
      <c r="A33" s="1"/>
      <c r="B33" s="3"/>
      <c r="C33" s="3"/>
      <c r="D33" s="3"/>
      <c r="E33" s="3"/>
      <c r="F33" s="3"/>
      <c r="G33" s="3"/>
      <c r="H33" s="3"/>
      <c r="I33" s="3"/>
      <c r="J33" s="1"/>
    </row>
    <row r="34" spans="1:10" ht="12.75" customHeight="1">
      <c r="A34" s="1"/>
      <c r="B34" s="3"/>
      <c r="C34" s="3"/>
      <c r="D34" s="3"/>
      <c r="E34" s="3"/>
      <c r="F34" s="3"/>
      <c r="G34" s="3"/>
      <c r="H34" s="3"/>
      <c r="I34" s="3"/>
      <c r="J34" s="1"/>
    </row>
    <row r="35" spans="1:10" ht="15.5">
      <c r="A35" s="1"/>
      <c r="B35" s="507" t="s">
        <v>360</v>
      </c>
      <c r="C35" s="501"/>
      <c r="D35" s="501"/>
      <c r="E35" s="501"/>
      <c r="F35" s="501"/>
      <c r="G35" s="501"/>
      <c r="H35" s="501"/>
      <c r="I35" s="501"/>
      <c r="J35" s="1"/>
    </row>
    <row r="36" spans="1:10" ht="20">
      <c r="A36" s="1"/>
      <c r="B36" s="500" t="str">
        <f>Biodata!C16</f>
        <v>SMA Negeri 1 Tikke Raya</v>
      </c>
      <c r="C36" s="501"/>
      <c r="D36" s="501"/>
      <c r="E36" s="501"/>
      <c r="F36" s="501"/>
      <c r="G36" s="501"/>
      <c r="H36" s="501"/>
      <c r="I36" s="501"/>
      <c r="J36" s="1"/>
    </row>
    <row r="37" spans="1:10" ht="12.5">
      <c r="A37" s="1"/>
      <c r="B37" s="2"/>
      <c r="C37" s="2"/>
      <c r="D37" s="2"/>
      <c r="E37" s="2"/>
      <c r="F37" s="2"/>
      <c r="G37" s="2"/>
      <c r="H37" s="2"/>
      <c r="I37" s="2"/>
      <c r="J37" s="1"/>
    </row>
    <row r="38" spans="1:10" ht="14">
      <c r="A38" s="1"/>
      <c r="B38" s="4"/>
      <c r="C38" s="4"/>
      <c r="D38" s="4"/>
      <c r="E38" s="4"/>
      <c r="F38" s="4"/>
      <c r="G38" s="4"/>
      <c r="H38" s="2"/>
      <c r="I38" s="2"/>
      <c r="J38" s="1"/>
    </row>
    <row r="39" spans="1:10" ht="12.5">
      <c r="A39" s="1"/>
      <c r="B39" s="2"/>
      <c r="C39" s="2"/>
      <c r="D39" s="2"/>
      <c r="E39" s="2"/>
      <c r="F39" s="2"/>
      <c r="G39" s="2"/>
      <c r="H39" s="2"/>
      <c r="I39" s="2"/>
      <c r="J39" s="1"/>
    </row>
    <row r="40" spans="1:10" ht="12.5">
      <c r="A40" s="1"/>
      <c r="B40" s="2"/>
      <c r="C40" s="2"/>
      <c r="D40" s="2"/>
      <c r="E40" s="2"/>
      <c r="F40" s="2"/>
      <c r="G40" s="2"/>
      <c r="H40" s="2"/>
      <c r="I40" s="2"/>
      <c r="J40" s="1"/>
    </row>
    <row r="41" spans="1:10" ht="20">
      <c r="A41" s="1"/>
      <c r="B41" s="500">
        <v>2022</v>
      </c>
      <c r="C41" s="501"/>
      <c r="D41" s="501"/>
      <c r="E41" s="501"/>
      <c r="F41" s="501"/>
      <c r="G41" s="501"/>
      <c r="H41" s="501"/>
      <c r="I41" s="501"/>
      <c r="J41" s="1"/>
    </row>
    <row r="42" spans="1:10" ht="12.75" customHeight="1">
      <c r="A42" s="1"/>
      <c r="B42" s="10"/>
      <c r="C42" s="10"/>
      <c r="D42" s="10"/>
      <c r="E42" s="10"/>
      <c r="F42" s="10"/>
      <c r="G42" s="10"/>
      <c r="H42" s="10"/>
      <c r="I42" s="10"/>
      <c r="J42" s="1"/>
    </row>
    <row r="43" spans="1:10" ht="12.75" customHeight="1">
      <c r="A43" s="1"/>
      <c r="B43" s="2"/>
      <c r="C43" s="2"/>
      <c r="D43" s="2"/>
      <c r="E43" s="2"/>
      <c r="F43" s="2"/>
      <c r="G43" s="2"/>
      <c r="H43" s="2"/>
      <c r="I43" s="2"/>
      <c r="J43" s="1"/>
    </row>
    <row r="44" spans="1:10" ht="12.75" customHeight="1">
      <c r="A44" s="1"/>
      <c r="B44" s="2"/>
      <c r="C44" s="2"/>
      <c r="D44" s="2"/>
      <c r="E44" s="2"/>
      <c r="F44" s="2"/>
      <c r="G44" s="2"/>
      <c r="H44" s="2"/>
      <c r="I44" s="2"/>
      <c r="J44" s="1"/>
    </row>
    <row r="45" spans="1:10" ht="12.75" customHeight="1">
      <c r="A45" s="1"/>
      <c r="B45" s="1"/>
      <c r="C45" s="1"/>
      <c r="D45" s="1"/>
      <c r="E45" s="1"/>
      <c r="F45" s="1"/>
      <c r="G45" s="1"/>
      <c r="H45" s="1"/>
      <c r="I45" s="1"/>
      <c r="J45" s="1"/>
    </row>
    <row r="46" spans="1:10" ht="12.75" customHeight="1"/>
    <row r="47" spans="1:10" ht="12.75" customHeight="1"/>
    <row r="48" spans="1:10"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7">
    <mergeCell ref="B36:I36"/>
    <mergeCell ref="B41:I41"/>
    <mergeCell ref="A1:J1"/>
    <mergeCell ref="B19:I19"/>
    <mergeCell ref="B20:I20"/>
    <mergeCell ref="B21:I21"/>
    <mergeCell ref="B35:I35"/>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Z1000"/>
  <sheetViews>
    <sheetView view="pageBreakPreview" topLeftCell="A7" zoomScale="89" zoomScaleNormal="140" zoomScaleSheetLayoutView="89" workbookViewId="0">
      <selection activeCell="C12" sqref="C12"/>
    </sheetView>
  </sheetViews>
  <sheetFormatPr defaultColWidth="12.6328125" defaultRowHeight="15" customHeight="1"/>
  <cols>
    <col min="1" max="1" width="25.90625" customWidth="1"/>
    <col min="2" max="2" width="32.08984375" customWidth="1"/>
    <col min="3" max="3" width="31.7265625" customWidth="1"/>
    <col min="4" max="6" width="31.7265625" hidden="1" customWidth="1"/>
    <col min="7" max="7" width="3.08984375" hidden="1" customWidth="1"/>
    <col min="8" max="8" width="30.36328125" customWidth="1"/>
    <col min="9" max="9" width="38.6328125" customWidth="1"/>
    <col min="10" max="26" width="8.6328125" customWidth="1"/>
  </cols>
  <sheetData>
    <row r="1" spans="1:26" ht="45" customHeight="1">
      <c r="A1" s="511" t="s">
        <v>11</v>
      </c>
      <c r="B1" s="501"/>
      <c r="C1" s="501"/>
      <c r="D1" s="501"/>
      <c r="E1" s="501"/>
      <c r="F1" s="501"/>
      <c r="G1" s="501"/>
      <c r="H1" s="501"/>
      <c r="I1" s="501"/>
      <c r="J1" s="11"/>
      <c r="K1" s="11"/>
      <c r="L1" s="11"/>
      <c r="M1" s="11"/>
      <c r="N1" s="11"/>
      <c r="O1" s="11"/>
      <c r="P1" s="11"/>
      <c r="Q1" s="11"/>
      <c r="R1" s="11"/>
      <c r="S1" s="11"/>
      <c r="T1" s="11"/>
      <c r="U1" s="11"/>
      <c r="V1" s="11"/>
      <c r="W1" s="11"/>
      <c r="X1" s="11"/>
      <c r="Y1" s="11"/>
      <c r="Z1" s="11"/>
    </row>
    <row r="2" spans="1:26" ht="12.75" customHeight="1">
      <c r="A2" s="12"/>
      <c r="B2" s="12"/>
      <c r="C2" s="12"/>
      <c r="D2" s="12"/>
      <c r="E2" s="12"/>
      <c r="F2" s="12"/>
      <c r="G2" s="12"/>
      <c r="H2" s="12"/>
      <c r="I2" s="13"/>
      <c r="J2" s="11"/>
      <c r="K2" s="11"/>
      <c r="L2" s="11"/>
      <c r="M2" s="11"/>
      <c r="N2" s="11"/>
      <c r="O2" s="11"/>
      <c r="P2" s="11"/>
      <c r="Q2" s="11"/>
      <c r="R2" s="11"/>
      <c r="S2" s="11"/>
      <c r="T2" s="11"/>
      <c r="U2" s="11"/>
      <c r="V2" s="11"/>
      <c r="W2" s="11"/>
      <c r="X2" s="11"/>
      <c r="Y2" s="11"/>
      <c r="Z2" s="11"/>
    </row>
    <row r="3" spans="1:26" ht="36" customHeight="1">
      <c r="A3" s="14" t="s">
        <v>12</v>
      </c>
      <c r="B3" s="15" t="s">
        <v>13</v>
      </c>
      <c r="C3" s="512" t="s">
        <v>14</v>
      </c>
      <c r="D3" s="513"/>
      <c r="E3" s="513"/>
      <c r="F3" s="513"/>
      <c r="G3" s="513"/>
      <c r="H3" s="513"/>
      <c r="I3" s="514"/>
      <c r="J3" s="16"/>
      <c r="K3" s="16"/>
      <c r="L3" s="16"/>
      <c r="M3" s="16"/>
      <c r="N3" s="16"/>
      <c r="O3" s="16"/>
      <c r="P3" s="16"/>
      <c r="Q3" s="16"/>
      <c r="R3" s="16"/>
      <c r="S3" s="16"/>
      <c r="T3" s="16"/>
      <c r="U3" s="16"/>
      <c r="V3" s="16"/>
      <c r="W3" s="16"/>
      <c r="X3" s="16"/>
      <c r="Y3" s="16"/>
      <c r="Z3" s="16"/>
    </row>
    <row r="4" spans="1:26" ht="64.5" customHeight="1">
      <c r="A4" s="17" t="str">
        <f>Biodata!C23</f>
        <v>Kepala Cabang Dinas Pendidikan &amp; Kebudayaan Wilayah 2</v>
      </c>
      <c r="B4" s="18" t="str">
        <f>Biodata!C19</f>
        <v>JAMAL ABDULLAH S.SOS</v>
      </c>
      <c r="C4" s="515" t="s">
        <v>377</v>
      </c>
      <c r="D4" s="516"/>
      <c r="E4" s="516"/>
      <c r="F4" s="516"/>
      <c r="G4" s="516"/>
      <c r="H4" s="516"/>
      <c r="I4" s="517"/>
      <c r="J4" s="11"/>
      <c r="K4" s="11"/>
      <c r="L4" s="11"/>
      <c r="M4" s="11"/>
      <c r="N4" s="11"/>
      <c r="O4" s="11"/>
      <c r="P4" s="11"/>
      <c r="Q4" s="11"/>
      <c r="R4" s="11"/>
      <c r="S4" s="11"/>
      <c r="T4" s="11"/>
      <c r="U4" s="11"/>
      <c r="V4" s="11"/>
      <c r="W4" s="11"/>
      <c r="X4" s="11"/>
      <c r="Y4" s="11"/>
      <c r="Z4" s="11"/>
    </row>
    <row r="5" spans="1:26" ht="12.75" customHeight="1">
      <c r="A5" s="11"/>
      <c r="B5" s="11"/>
      <c r="C5" s="19"/>
      <c r="D5" s="11"/>
      <c r="E5" s="11"/>
      <c r="F5" s="11"/>
      <c r="G5" s="11"/>
      <c r="H5" s="11"/>
      <c r="I5" s="20"/>
      <c r="J5" s="11"/>
      <c r="K5" s="11"/>
      <c r="L5" s="11"/>
      <c r="M5" s="11"/>
      <c r="N5" s="11"/>
      <c r="O5" s="11"/>
      <c r="P5" s="11"/>
      <c r="Q5" s="11"/>
      <c r="R5" s="11"/>
      <c r="S5" s="11"/>
      <c r="T5" s="11"/>
      <c r="U5" s="11"/>
      <c r="V5" s="11"/>
      <c r="W5" s="11"/>
      <c r="X5" s="11"/>
      <c r="Y5" s="11"/>
      <c r="Z5" s="11"/>
    </row>
    <row r="6" spans="1:26" ht="12" customHeight="1">
      <c r="A6" s="518" t="s">
        <v>15</v>
      </c>
      <c r="B6" s="520" t="s">
        <v>13</v>
      </c>
      <c r="C6" s="521"/>
      <c r="D6" s="522"/>
      <c r="E6" s="522"/>
      <c r="F6" s="522"/>
      <c r="G6" s="522"/>
      <c r="H6" s="522"/>
      <c r="I6" s="523"/>
      <c r="J6" s="11"/>
      <c r="K6" s="11"/>
      <c r="L6" s="11"/>
      <c r="M6" s="11"/>
      <c r="N6" s="11"/>
      <c r="O6" s="11"/>
      <c r="P6" s="11"/>
      <c r="Q6" s="11"/>
      <c r="R6" s="11"/>
      <c r="S6" s="11"/>
      <c r="T6" s="11"/>
      <c r="U6" s="11"/>
      <c r="V6" s="11"/>
      <c r="W6" s="11"/>
      <c r="X6" s="11"/>
      <c r="Y6" s="11"/>
      <c r="Z6" s="11"/>
    </row>
    <row r="7" spans="1:26" ht="12" customHeight="1">
      <c r="A7" s="519"/>
      <c r="B7" s="519"/>
      <c r="C7" s="524"/>
      <c r="D7" s="525"/>
      <c r="E7" s="525"/>
      <c r="F7" s="525"/>
      <c r="G7" s="525"/>
      <c r="H7" s="525"/>
      <c r="I7" s="526"/>
      <c r="J7" s="11"/>
      <c r="K7" s="11"/>
      <c r="L7" s="11"/>
      <c r="M7" s="11"/>
      <c r="N7" s="11"/>
      <c r="O7" s="11"/>
      <c r="P7" s="11"/>
      <c r="Q7" s="11"/>
      <c r="R7" s="11"/>
      <c r="S7" s="11"/>
      <c r="T7" s="11"/>
      <c r="U7" s="11"/>
      <c r="V7" s="11"/>
      <c r="W7" s="11"/>
      <c r="X7" s="11"/>
      <c r="Y7" s="11"/>
      <c r="Z7" s="11"/>
    </row>
    <row r="8" spans="1:26" ht="12" hidden="1" customHeight="1">
      <c r="A8" s="21"/>
      <c r="B8" s="22"/>
      <c r="C8" s="23" t="s">
        <v>16</v>
      </c>
      <c r="D8" s="23" t="s">
        <v>17</v>
      </c>
      <c r="E8" s="23" t="s">
        <v>18</v>
      </c>
      <c r="F8" s="23" t="s">
        <v>19</v>
      </c>
      <c r="G8" s="23" t="s">
        <v>20</v>
      </c>
      <c r="H8" s="24" t="s">
        <v>21</v>
      </c>
      <c r="I8" s="23" t="s">
        <v>22</v>
      </c>
      <c r="J8" s="11"/>
      <c r="K8" s="11"/>
      <c r="L8" s="11"/>
      <c r="M8" s="11"/>
      <c r="N8" s="11"/>
      <c r="O8" s="11"/>
      <c r="P8" s="11"/>
      <c r="Q8" s="11"/>
      <c r="R8" s="11"/>
      <c r="S8" s="11"/>
      <c r="T8" s="11"/>
      <c r="U8" s="11"/>
      <c r="V8" s="11"/>
      <c r="W8" s="11"/>
      <c r="X8" s="11"/>
      <c r="Y8" s="11"/>
      <c r="Z8" s="11"/>
    </row>
    <row r="9" spans="1:26" ht="75" customHeight="1">
      <c r="A9" s="25" t="s">
        <v>361</v>
      </c>
      <c r="B9" s="18" t="str">
        <f>Biodata!C3</f>
        <v>ARMAN S.Pd</v>
      </c>
      <c r="C9" s="25" t="s">
        <v>362</v>
      </c>
      <c r="D9" s="26"/>
      <c r="E9" s="26"/>
      <c r="F9" s="26"/>
      <c r="G9" s="27"/>
      <c r="H9" s="25"/>
      <c r="I9" s="437" t="s">
        <v>368</v>
      </c>
      <c r="J9" s="11"/>
      <c r="K9" s="11"/>
      <c r="L9" s="11"/>
      <c r="M9" s="11"/>
      <c r="N9" s="11"/>
      <c r="O9" s="11"/>
      <c r="P9" s="11"/>
      <c r="Q9" s="11"/>
      <c r="R9" s="11"/>
      <c r="S9" s="11"/>
      <c r="T9" s="11"/>
      <c r="U9" s="11"/>
      <c r="V9" s="11"/>
      <c r="W9" s="11"/>
      <c r="X9" s="11"/>
      <c r="Y9" s="11"/>
      <c r="Z9" s="11"/>
    </row>
    <row r="10" spans="1:26" ht="67.5" customHeight="1">
      <c r="A10" s="28"/>
      <c r="B10" s="29"/>
      <c r="C10" s="30" t="s">
        <v>24</v>
      </c>
      <c r="D10" s="28"/>
      <c r="E10" s="28"/>
      <c r="F10" s="28"/>
      <c r="G10" s="31"/>
      <c r="H10" s="25"/>
      <c r="I10" s="26" t="s">
        <v>23</v>
      </c>
      <c r="J10" s="11"/>
      <c r="K10" s="11"/>
      <c r="L10" s="11"/>
      <c r="M10" s="11"/>
      <c r="N10" s="11"/>
      <c r="O10" s="11"/>
      <c r="P10" s="11"/>
      <c r="Q10" s="11"/>
      <c r="R10" s="11"/>
      <c r="S10" s="11"/>
      <c r="T10" s="11"/>
      <c r="U10" s="11"/>
      <c r="V10" s="11"/>
      <c r="W10" s="11"/>
      <c r="X10" s="11"/>
      <c r="Y10" s="11"/>
      <c r="Z10" s="11"/>
    </row>
    <row r="11" spans="1:26" ht="67.5" customHeight="1">
      <c r="A11" s="32"/>
      <c r="B11" s="33"/>
      <c r="C11" s="30" t="s">
        <v>25</v>
      </c>
      <c r="D11" s="32"/>
      <c r="E11" s="32"/>
      <c r="F11" s="32"/>
      <c r="G11" s="34"/>
      <c r="H11" s="25"/>
      <c r="I11" s="26" t="s">
        <v>23</v>
      </c>
      <c r="J11" s="11"/>
      <c r="K11" s="11"/>
      <c r="L11" s="11"/>
      <c r="M11" s="11"/>
      <c r="N11" s="11"/>
      <c r="O11" s="11"/>
      <c r="P11" s="11"/>
      <c r="Q11" s="11"/>
      <c r="R11" s="11"/>
      <c r="S11" s="11"/>
      <c r="T11" s="11"/>
      <c r="U11" s="11"/>
      <c r="V11" s="11"/>
      <c r="W11" s="11"/>
      <c r="X11" s="11"/>
      <c r="Y11" s="11"/>
      <c r="Z11" s="11"/>
    </row>
    <row r="12" spans="1:26" ht="63.75" customHeight="1">
      <c r="A12" s="33"/>
      <c r="B12" s="33"/>
      <c r="C12" s="35" t="s">
        <v>26</v>
      </c>
      <c r="D12" s="32"/>
      <c r="E12" s="32"/>
      <c r="F12" s="32"/>
      <c r="G12" s="34"/>
      <c r="H12" s="36"/>
      <c r="I12" s="437" t="s">
        <v>368</v>
      </c>
      <c r="J12" s="11"/>
      <c r="K12" s="11"/>
      <c r="L12" s="11"/>
      <c r="M12" s="11"/>
      <c r="N12" s="11"/>
      <c r="O12" s="11"/>
      <c r="P12" s="11"/>
      <c r="Q12" s="11"/>
      <c r="R12" s="11"/>
      <c r="S12" s="11"/>
      <c r="T12" s="11"/>
      <c r="U12" s="11"/>
      <c r="V12" s="11"/>
      <c r="W12" s="11"/>
      <c r="X12" s="11"/>
      <c r="Y12" s="11"/>
      <c r="Z12" s="11"/>
    </row>
    <row r="13" spans="1:26" ht="49.5" customHeight="1">
      <c r="A13" s="508" t="s">
        <v>27</v>
      </c>
      <c r="B13" s="508" t="s">
        <v>363</v>
      </c>
      <c r="C13" s="25" t="s">
        <v>28</v>
      </c>
      <c r="D13" s="25"/>
      <c r="E13" s="25"/>
      <c r="F13" s="25"/>
      <c r="G13" s="18"/>
      <c r="H13" s="36"/>
      <c r="I13" s="26" t="s">
        <v>29</v>
      </c>
      <c r="J13" s="11"/>
      <c r="K13" s="11"/>
      <c r="L13" s="11"/>
      <c r="M13" s="11"/>
      <c r="N13" s="11"/>
      <c r="O13" s="11"/>
      <c r="P13" s="11"/>
      <c r="Q13" s="11"/>
      <c r="R13" s="11"/>
      <c r="S13" s="11"/>
      <c r="T13" s="11"/>
      <c r="U13" s="11"/>
      <c r="V13" s="11"/>
      <c r="W13" s="11"/>
      <c r="X13" s="11"/>
      <c r="Y13" s="11"/>
      <c r="Z13" s="11"/>
    </row>
    <row r="14" spans="1:26" ht="42" customHeight="1">
      <c r="A14" s="509"/>
      <c r="B14" s="509"/>
      <c r="C14" s="37" t="s">
        <v>30</v>
      </c>
      <c r="D14" s="25"/>
      <c r="E14" s="25"/>
      <c r="F14" s="25"/>
      <c r="G14" s="18"/>
      <c r="H14" s="38"/>
      <c r="I14" s="26" t="s">
        <v>29</v>
      </c>
      <c r="J14" s="11"/>
      <c r="K14" s="11"/>
      <c r="L14" s="11"/>
      <c r="M14" s="11"/>
      <c r="N14" s="11"/>
      <c r="O14" s="11"/>
      <c r="P14" s="11"/>
      <c r="Q14" s="11"/>
      <c r="R14" s="11"/>
      <c r="S14" s="11"/>
      <c r="T14" s="11"/>
      <c r="U14" s="11"/>
      <c r="V14" s="11"/>
      <c r="W14" s="11"/>
      <c r="X14" s="11"/>
      <c r="Y14" s="11"/>
      <c r="Z14" s="11"/>
    </row>
    <row r="15" spans="1:26" ht="33" customHeight="1">
      <c r="A15" s="509"/>
      <c r="B15" s="509"/>
      <c r="C15" s="25" t="s">
        <v>25</v>
      </c>
      <c r="D15" s="25"/>
      <c r="E15" s="25"/>
      <c r="F15" s="25"/>
      <c r="G15" s="18"/>
      <c r="H15" s="38"/>
      <c r="I15" s="26" t="s">
        <v>29</v>
      </c>
      <c r="J15" s="11"/>
      <c r="K15" s="11"/>
      <c r="L15" s="11"/>
      <c r="M15" s="11"/>
      <c r="N15" s="11"/>
      <c r="O15" s="11"/>
      <c r="P15" s="11"/>
      <c r="Q15" s="11"/>
      <c r="R15" s="11"/>
      <c r="S15" s="11"/>
      <c r="T15" s="11"/>
      <c r="U15" s="11"/>
      <c r="V15" s="11"/>
      <c r="W15" s="11"/>
      <c r="X15" s="11"/>
      <c r="Y15" s="11"/>
      <c r="Z15" s="11"/>
    </row>
    <row r="16" spans="1:26" ht="25.5" customHeight="1">
      <c r="A16" s="509"/>
      <c r="B16" s="509"/>
      <c r="C16" s="25" t="s">
        <v>31</v>
      </c>
      <c r="D16" s="25"/>
      <c r="E16" s="25"/>
      <c r="F16" s="25"/>
      <c r="G16" s="18"/>
      <c r="H16" s="38"/>
      <c r="I16" s="26" t="s">
        <v>29</v>
      </c>
      <c r="J16" s="11"/>
      <c r="K16" s="11"/>
      <c r="L16" s="11"/>
      <c r="M16" s="11"/>
      <c r="N16" s="11"/>
      <c r="O16" s="11"/>
      <c r="P16" s="11"/>
      <c r="Q16" s="11"/>
      <c r="R16" s="11"/>
      <c r="S16" s="11"/>
      <c r="T16" s="11"/>
      <c r="U16" s="11"/>
      <c r="V16" s="11"/>
      <c r="W16" s="11"/>
      <c r="X16" s="11"/>
      <c r="Y16" s="11"/>
      <c r="Z16" s="11"/>
    </row>
    <row r="17" spans="1:26" ht="36" customHeight="1">
      <c r="A17" s="510"/>
      <c r="B17" s="510"/>
      <c r="C17" s="25" t="s">
        <v>26</v>
      </c>
      <c r="D17" s="25"/>
      <c r="E17" s="25"/>
      <c r="F17" s="25"/>
      <c r="G17" s="18"/>
      <c r="H17" s="38"/>
      <c r="I17" s="26" t="s">
        <v>29</v>
      </c>
      <c r="J17" s="11"/>
      <c r="K17" s="11"/>
      <c r="L17" s="11"/>
      <c r="M17" s="11"/>
      <c r="N17" s="11"/>
      <c r="O17" s="11"/>
      <c r="P17" s="11"/>
      <c r="Q17" s="11"/>
      <c r="R17" s="11"/>
      <c r="S17" s="11"/>
      <c r="T17" s="11"/>
      <c r="U17" s="11"/>
      <c r="V17" s="11"/>
      <c r="W17" s="11"/>
      <c r="X17" s="11"/>
      <c r="Y17" s="11"/>
      <c r="Z17" s="11"/>
    </row>
    <row r="18" spans="1:26" ht="63" customHeight="1">
      <c r="A18" s="38" t="s">
        <v>7</v>
      </c>
      <c r="B18" s="38" t="s">
        <v>32</v>
      </c>
      <c r="C18" s="39" t="s">
        <v>33</v>
      </c>
      <c r="D18" s="40"/>
      <c r="E18" s="40"/>
      <c r="F18" s="25"/>
      <c r="G18" s="25"/>
      <c r="H18" s="38"/>
      <c r="I18" s="25" t="s">
        <v>29</v>
      </c>
      <c r="J18" s="11"/>
      <c r="K18" s="11"/>
      <c r="L18" s="11"/>
      <c r="M18" s="11"/>
      <c r="N18" s="11"/>
      <c r="O18" s="11"/>
      <c r="P18" s="11"/>
      <c r="Q18" s="11"/>
      <c r="R18" s="11"/>
      <c r="S18" s="11"/>
      <c r="T18" s="11"/>
      <c r="U18" s="11"/>
      <c r="V18" s="11"/>
      <c r="W18" s="11"/>
      <c r="X18" s="11"/>
      <c r="Y18" s="11"/>
      <c r="Z18" s="11"/>
    </row>
    <row r="19" spans="1:26" ht="39.75" customHeight="1">
      <c r="A19" s="38"/>
      <c r="B19" s="38"/>
      <c r="C19" s="39" t="s">
        <v>34</v>
      </c>
      <c r="D19" s="40"/>
      <c r="E19" s="40"/>
      <c r="F19" s="25"/>
      <c r="G19" s="25"/>
      <c r="H19" s="38"/>
      <c r="I19" s="25" t="s">
        <v>29</v>
      </c>
      <c r="J19" s="11"/>
      <c r="K19" s="11"/>
      <c r="L19" s="11"/>
      <c r="M19" s="11"/>
      <c r="N19" s="11"/>
      <c r="O19" s="11"/>
      <c r="P19" s="11"/>
      <c r="Q19" s="11"/>
      <c r="R19" s="11"/>
      <c r="S19" s="11"/>
      <c r="T19" s="11"/>
      <c r="U19" s="11"/>
      <c r="V19" s="11"/>
      <c r="W19" s="11"/>
      <c r="X19" s="11"/>
      <c r="Y19" s="11"/>
      <c r="Z19" s="11"/>
    </row>
    <row r="20" spans="1:26" ht="50.25" customHeight="1">
      <c r="A20" s="38"/>
      <c r="B20" s="38"/>
      <c r="C20" s="39" t="s">
        <v>35</v>
      </c>
      <c r="D20" s="40"/>
      <c r="E20" s="40"/>
      <c r="F20" s="25"/>
      <c r="G20" s="25"/>
      <c r="H20" s="38"/>
      <c r="I20" s="25" t="s">
        <v>29</v>
      </c>
      <c r="J20" s="11"/>
      <c r="K20" s="11"/>
      <c r="L20" s="11"/>
      <c r="M20" s="11"/>
      <c r="N20" s="11"/>
      <c r="O20" s="11"/>
      <c r="P20" s="11"/>
      <c r="Q20" s="11"/>
      <c r="R20" s="11"/>
      <c r="S20" s="11"/>
      <c r="T20" s="11"/>
      <c r="U20" s="11"/>
      <c r="V20" s="11"/>
      <c r="W20" s="11"/>
      <c r="X20" s="11"/>
      <c r="Y20" s="11"/>
      <c r="Z20" s="11"/>
    </row>
    <row r="21" spans="1:26" ht="30.75" customHeight="1">
      <c r="A21" s="38"/>
      <c r="B21" s="38"/>
      <c r="C21" s="39" t="s">
        <v>36</v>
      </c>
      <c r="D21" s="40"/>
      <c r="E21" s="40"/>
      <c r="F21" s="25"/>
      <c r="G21" s="25"/>
      <c r="H21" s="38"/>
      <c r="I21" s="25" t="s">
        <v>29</v>
      </c>
      <c r="J21" s="11"/>
      <c r="K21" s="11"/>
      <c r="L21" s="11"/>
      <c r="M21" s="11"/>
      <c r="N21" s="11"/>
      <c r="O21" s="11"/>
      <c r="P21" s="11"/>
      <c r="Q21" s="11"/>
      <c r="R21" s="11"/>
      <c r="S21" s="11"/>
      <c r="T21" s="11"/>
      <c r="U21" s="11"/>
      <c r="V21" s="11"/>
      <c r="W21" s="11"/>
      <c r="X21" s="11"/>
      <c r="Y21" s="11"/>
      <c r="Z21" s="11"/>
    </row>
    <row r="22" spans="1:26" ht="12.75" customHeight="1">
      <c r="A22" s="11"/>
      <c r="B22" s="11"/>
      <c r="C22" s="41"/>
      <c r="D22" s="42"/>
      <c r="E22" s="43"/>
      <c r="F22" s="44"/>
      <c r="G22" s="44"/>
      <c r="H22" s="11"/>
      <c r="I22" s="45"/>
      <c r="J22" s="11"/>
      <c r="K22" s="11"/>
      <c r="L22" s="11"/>
      <c r="M22" s="11"/>
      <c r="N22" s="11"/>
      <c r="O22" s="11"/>
      <c r="P22" s="11"/>
      <c r="Q22" s="11"/>
      <c r="R22" s="11"/>
      <c r="S22" s="11"/>
      <c r="T22" s="11"/>
      <c r="U22" s="11"/>
      <c r="V22" s="11"/>
      <c r="W22" s="11"/>
      <c r="X22" s="11"/>
      <c r="Y22" s="11"/>
      <c r="Z22" s="11"/>
    </row>
    <row r="23" spans="1:26" ht="12.75" customHeight="1">
      <c r="A23" s="11"/>
      <c r="B23" s="11"/>
      <c r="C23" s="41"/>
      <c r="D23" s="42"/>
      <c r="E23" s="43"/>
      <c r="F23" s="44"/>
      <c r="G23" s="44"/>
      <c r="H23" s="11"/>
      <c r="I23" s="45"/>
      <c r="J23" s="11"/>
      <c r="K23" s="11"/>
      <c r="L23" s="11"/>
      <c r="M23" s="11"/>
      <c r="N23" s="11"/>
      <c r="O23" s="11"/>
      <c r="P23" s="11"/>
      <c r="Q23" s="11"/>
      <c r="R23" s="11"/>
      <c r="S23" s="11"/>
      <c r="T23" s="11"/>
      <c r="U23" s="11"/>
      <c r="V23" s="11"/>
      <c r="W23" s="11"/>
      <c r="X23" s="11"/>
      <c r="Y23" s="11"/>
      <c r="Z23" s="11"/>
    </row>
    <row r="24" spans="1:26" ht="12.75" customHeight="1">
      <c r="A24" s="11"/>
      <c r="B24" s="11"/>
      <c r="C24" s="41"/>
      <c r="D24" s="42"/>
      <c r="E24" s="43"/>
      <c r="F24" s="11"/>
      <c r="G24" s="11"/>
      <c r="H24" s="11"/>
      <c r="I24" s="45"/>
      <c r="J24" s="11"/>
      <c r="K24" s="11"/>
      <c r="L24" s="11"/>
      <c r="M24" s="11"/>
      <c r="N24" s="11"/>
      <c r="O24" s="11"/>
      <c r="P24" s="11"/>
      <c r="Q24" s="11"/>
      <c r="R24" s="11"/>
      <c r="S24" s="11"/>
      <c r="T24" s="11"/>
      <c r="U24" s="11"/>
      <c r="V24" s="11"/>
      <c r="W24" s="11"/>
      <c r="X24" s="11"/>
      <c r="Y24" s="11"/>
      <c r="Z24" s="11"/>
    </row>
    <row r="25" spans="1:26" ht="12.75" customHeight="1">
      <c r="A25" s="11"/>
      <c r="B25" s="11"/>
      <c r="C25" s="41"/>
      <c r="D25" s="42"/>
      <c r="E25" s="43"/>
      <c r="F25" s="11"/>
      <c r="G25" s="11"/>
      <c r="H25" s="11"/>
      <c r="I25" s="45"/>
      <c r="J25" s="11"/>
      <c r="K25" s="11"/>
      <c r="L25" s="11"/>
      <c r="M25" s="11"/>
      <c r="N25" s="11"/>
      <c r="O25" s="11"/>
      <c r="P25" s="11"/>
      <c r="Q25" s="11"/>
      <c r="R25" s="11"/>
      <c r="S25" s="11"/>
      <c r="T25" s="11"/>
      <c r="U25" s="11"/>
      <c r="V25" s="11"/>
      <c r="W25" s="11"/>
      <c r="X25" s="11"/>
      <c r="Y25" s="11"/>
      <c r="Z25" s="11"/>
    </row>
    <row r="26" spans="1:26" ht="12.75" customHeight="1">
      <c r="A26" s="11"/>
      <c r="B26" s="11"/>
      <c r="C26" s="41"/>
      <c r="D26" s="42"/>
      <c r="E26" s="43"/>
      <c r="F26" s="11"/>
      <c r="G26" s="11"/>
      <c r="H26" s="11"/>
      <c r="I26" s="45"/>
      <c r="J26" s="11"/>
      <c r="K26" s="11"/>
      <c r="L26" s="11"/>
      <c r="M26" s="11"/>
      <c r="N26" s="11"/>
      <c r="O26" s="11"/>
      <c r="P26" s="11"/>
      <c r="Q26" s="11"/>
      <c r="R26" s="11"/>
      <c r="S26" s="11"/>
      <c r="T26" s="11"/>
      <c r="U26" s="11"/>
      <c r="V26" s="11"/>
      <c r="W26" s="11"/>
      <c r="X26" s="11"/>
      <c r="Y26" s="11"/>
      <c r="Z26" s="11"/>
    </row>
    <row r="27" spans="1:26" ht="12.75" customHeight="1">
      <c r="A27" s="11"/>
      <c r="B27" s="11"/>
      <c r="C27" s="42"/>
      <c r="D27" s="42"/>
      <c r="E27" s="43"/>
      <c r="F27" s="11"/>
      <c r="G27" s="11"/>
      <c r="H27" s="11"/>
      <c r="I27" s="45"/>
      <c r="J27" s="11"/>
      <c r="K27" s="11"/>
      <c r="L27" s="11"/>
      <c r="M27" s="11"/>
      <c r="N27" s="11"/>
      <c r="O27" s="11"/>
      <c r="P27" s="11"/>
      <c r="Q27" s="11"/>
      <c r="R27" s="11"/>
      <c r="S27" s="11"/>
      <c r="T27" s="11"/>
      <c r="U27" s="11"/>
      <c r="V27" s="11"/>
      <c r="W27" s="11"/>
      <c r="X27" s="11"/>
      <c r="Y27" s="11"/>
      <c r="Z27" s="11"/>
    </row>
    <row r="28" spans="1:26" ht="12.75" customHeight="1">
      <c r="A28" s="11"/>
      <c r="B28" s="11"/>
      <c r="C28" s="42"/>
      <c r="D28" s="42"/>
      <c r="E28" s="43"/>
      <c r="F28" s="11"/>
      <c r="G28" s="11"/>
      <c r="H28" s="11"/>
      <c r="I28" s="45"/>
      <c r="J28" s="11"/>
      <c r="K28" s="11"/>
      <c r="L28" s="11"/>
      <c r="M28" s="11"/>
      <c r="N28" s="11"/>
      <c r="O28" s="11"/>
      <c r="P28" s="11"/>
      <c r="Q28" s="11"/>
      <c r="R28" s="11"/>
      <c r="S28" s="11"/>
      <c r="T28" s="11"/>
      <c r="U28" s="11"/>
      <c r="V28" s="11"/>
      <c r="W28" s="11"/>
      <c r="X28" s="11"/>
      <c r="Y28" s="11"/>
      <c r="Z28" s="11"/>
    </row>
    <row r="29" spans="1:26" ht="12.75" customHeight="1">
      <c r="A29" s="11"/>
      <c r="B29" s="11"/>
      <c r="C29" s="42"/>
      <c r="D29" s="46"/>
      <c r="E29" s="47"/>
      <c r="F29" s="11"/>
      <c r="G29" s="11"/>
      <c r="H29" s="11"/>
      <c r="I29" s="45"/>
      <c r="J29" s="11"/>
      <c r="K29" s="11"/>
      <c r="L29" s="11"/>
      <c r="M29" s="11"/>
      <c r="N29" s="11"/>
      <c r="O29" s="11"/>
      <c r="P29" s="11"/>
      <c r="Q29" s="11"/>
      <c r="R29" s="11"/>
      <c r="S29" s="11"/>
      <c r="T29" s="11"/>
      <c r="U29" s="11"/>
      <c r="V29" s="11"/>
      <c r="W29" s="11"/>
      <c r="X29" s="11"/>
      <c r="Y29" s="11"/>
      <c r="Z29" s="11"/>
    </row>
    <row r="30" spans="1:26" ht="12.75" customHeight="1">
      <c r="A30" s="11"/>
      <c r="B30" s="11"/>
      <c r="C30" s="11"/>
      <c r="D30" s="11"/>
      <c r="E30" s="11"/>
      <c r="F30" s="11"/>
      <c r="G30" s="11"/>
      <c r="H30" s="11"/>
      <c r="I30" s="45"/>
      <c r="J30" s="11"/>
      <c r="K30" s="11"/>
      <c r="L30" s="11"/>
      <c r="M30" s="11"/>
      <c r="N30" s="11"/>
      <c r="O30" s="11"/>
      <c r="P30" s="11"/>
      <c r="Q30" s="11"/>
      <c r="R30" s="11"/>
      <c r="S30" s="11"/>
      <c r="T30" s="11"/>
      <c r="U30" s="11"/>
      <c r="V30" s="11"/>
      <c r="W30" s="11"/>
      <c r="X30" s="11"/>
      <c r="Y30" s="11"/>
      <c r="Z30" s="11"/>
    </row>
    <row r="31" spans="1:26" ht="12.75" customHeight="1">
      <c r="A31" s="11"/>
      <c r="B31" s="11"/>
      <c r="C31" s="11"/>
      <c r="D31" s="11"/>
      <c r="E31" s="11"/>
      <c r="F31" s="11"/>
      <c r="G31" s="11"/>
      <c r="H31" s="11"/>
      <c r="I31" s="45"/>
      <c r="J31" s="11"/>
      <c r="K31" s="11"/>
      <c r="L31" s="11"/>
      <c r="M31" s="11"/>
      <c r="N31" s="11"/>
      <c r="O31" s="11"/>
      <c r="P31" s="11"/>
      <c r="Q31" s="11"/>
      <c r="R31" s="11"/>
      <c r="S31" s="11"/>
      <c r="T31" s="11"/>
      <c r="U31" s="11"/>
      <c r="V31" s="11"/>
      <c r="W31" s="11"/>
      <c r="X31" s="11"/>
      <c r="Y31" s="11"/>
      <c r="Z31" s="11"/>
    </row>
    <row r="32" spans="1:26" ht="12.75" customHeight="1">
      <c r="A32" s="11"/>
      <c r="B32" s="11"/>
      <c r="C32" s="11"/>
      <c r="D32" s="11"/>
      <c r="E32" s="11"/>
      <c r="F32" s="11"/>
      <c r="G32" s="11"/>
      <c r="H32" s="11"/>
      <c r="I32" s="45"/>
      <c r="J32" s="11"/>
      <c r="K32" s="11"/>
      <c r="L32" s="11"/>
      <c r="M32" s="11"/>
      <c r="N32" s="11"/>
      <c r="O32" s="11"/>
      <c r="P32" s="11"/>
      <c r="Q32" s="11"/>
      <c r="R32" s="11"/>
      <c r="S32" s="11"/>
      <c r="T32" s="11"/>
      <c r="U32" s="11"/>
      <c r="V32" s="11"/>
      <c r="W32" s="11"/>
      <c r="X32" s="11"/>
      <c r="Y32" s="11"/>
      <c r="Z32" s="11"/>
    </row>
    <row r="33" spans="1:26" ht="12.75" customHeight="1">
      <c r="A33" s="11"/>
      <c r="B33" s="11"/>
      <c r="C33" s="11"/>
      <c r="D33" s="11"/>
      <c r="E33" s="11"/>
      <c r="F33" s="11"/>
      <c r="G33" s="11"/>
      <c r="H33" s="11"/>
      <c r="I33" s="45"/>
      <c r="J33" s="11"/>
      <c r="K33" s="11"/>
      <c r="L33" s="11"/>
      <c r="M33" s="11"/>
      <c r="N33" s="11"/>
      <c r="O33" s="11"/>
      <c r="P33" s="11"/>
      <c r="Q33" s="11"/>
      <c r="R33" s="11"/>
      <c r="S33" s="11"/>
      <c r="T33" s="11"/>
      <c r="U33" s="11"/>
      <c r="V33" s="11"/>
      <c r="W33" s="11"/>
      <c r="X33" s="11"/>
      <c r="Y33" s="11"/>
      <c r="Z33" s="11"/>
    </row>
    <row r="34" spans="1:26" ht="12.75" customHeight="1">
      <c r="A34" s="11"/>
      <c r="B34" s="11"/>
      <c r="C34" s="11"/>
      <c r="D34" s="11"/>
      <c r="E34" s="11"/>
      <c r="F34" s="11"/>
      <c r="G34" s="11"/>
      <c r="H34" s="11"/>
      <c r="I34" s="45"/>
      <c r="J34" s="11"/>
      <c r="K34" s="11"/>
      <c r="L34" s="11"/>
      <c r="M34" s="11"/>
      <c r="N34" s="11"/>
      <c r="O34" s="11"/>
      <c r="P34" s="11"/>
      <c r="Q34" s="11"/>
      <c r="R34" s="11"/>
      <c r="S34" s="11"/>
      <c r="T34" s="11"/>
      <c r="U34" s="11"/>
      <c r="V34" s="11"/>
      <c r="W34" s="11"/>
      <c r="X34" s="11"/>
      <c r="Y34" s="11"/>
      <c r="Z34" s="11"/>
    </row>
    <row r="35" spans="1:26" ht="12.75" customHeight="1">
      <c r="A35" s="11"/>
      <c r="B35" s="11"/>
      <c r="C35" s="11"/>
      <c r="D35" s="11"/>
      <c r="E35" s="11"/>
      <c r="F35" s="11"/>
      <c r="G35" s="11"/>
      <c r="H35" s="11"/>
      <c r="I35" s="45"/>
      <c r="J35" s="11"/>
      <c r="K35" s="11"/>
      <c r="L35" s="11"/>
      <c r="M35" s="11"/>
      <c r="N35" s="11"/>
      <c r="O35" s="11"/>
      <c r="P35" s="11"/>
      <c r="Q35" s="11"/>
      <c r="R35" s="11"/>
      <c r="S35" s="11"/>
      <c r="T35" s="11"/>
      <c r="U35" s="11"/>
      <c r="V35" s="11"/>
      <c r="W35" s="11"/>
      <c r="X35" s="11"/>
      <c r="Y35" s="11"/>
      <c r="Z35" s="11"/>
    </row>
    <row r="36" spans="1:26" ht="12.75" customHeight="1">
      <c r="A36" s="11"/>
      <c r="B36" s="11"/>
      <c r="C36" s="11"/>
      <c r="D36" s="11"/>
      <c r="E36" s="11"/>
      <c r="F36" s="11"/>
      <c r="G36" s="11"/>
      <c r="H36" s="11"/>
      <c r="I36" s="45"/>
      <c r="J36" s="11"/>
      <c r="K36" s="11"/>
      <c r="L36" s="11"/>
      <c r="M36" s="11"/>
      <c r="N36" s="11"/>
      <c r="O36" s="11"/>
      <c r="P36" s="11"/>
      <c r="Q36" s="11"/>
      <c r="R36" s="11"/>
      <c r="S36" s="11"/>
      <c r="T36" s="11"/>
      <c r="U36" s="11"/>
      <c r="V36" s="11"/>
      <c r="W36" s="11"/>
      <c r="X36" s="11"/>
      <c r="Y36" s="11"/>
      <c r="Z36" s="11"/>
    </row>
    <row r="37" spans="1:26" ht="12.75" customHeight="1">
      <c r="A37" s="11"/>
      <c r="B37" s="11"/>
      <c r="C37" s="11"/>
      <c r="D37" s="11"/>
      <c r="E37" s="11"/>
      <c r="F37" s="11"/>
      <c r="G37" s="11"/>
      <c r="H37" s="11"/>
      <c r="I37" s="45"/>
      <c r="J37" s="11"/>
      <c r="K37" s="11"/>
      <c r="L37" s="11"/>
      <c r="M37" s="11"/>
      <c r="N37" s="11"/>
      <c r="O37" s="11"/>
      <c r="P37" s="11"/>
      <c r="Q37" s="11"/>
      <c r="R37" s="11"/>
      <c r="S37" s="11"/>
      <c r="T37" s="11"/>
      <c r="U37" s="11"/>
      <c r="V37" s="11"/>
      <c r="W37" s="11"/>
      <c r="X37" s="11"/>
      <c r="Y37" s="11"/>
      <c r="Z37" s="11"/>
    </row>
    <row r="38" spans="1:26" ht="12.75" customHeight="1">
      <c r="A38" s="11"/>
      <c r="B38" s="11"/>
      <c r="C38" s="11"/>
      <c r="D38" s="11"/>
      <c r="E38" s="11"/>
      <c r="F38" s="11"/>
      <c r="G38" s="11"/>
      <c r="H38" s="11"/>
      <c r="I38" s="45"/>
      <c r="J38" s="11"/>
      <c r="K38" s="11"/>
      <c r="L38" s="11"/>
      <c r="M38" s="11"/>
      <c r="N38" s="11"/>
      <c r="O38" s="11"/>
      <c r="P38" s="11"/>
      <c r="Q38" s="11"/>
      <c r="R38" s="11"/>
      <c r="S38" s="11"/>
      <c r="T38" s="11"/>
      <c r="U38" s="11"/>
      <c r="V38" s="11"/>
      <c r="W38" s="11"/>
      <c r="X38" s="11"/>
      <c r="Y38" s="11"/>
      <c r="Z38" s="11"/>
    </row>
    <row r="39" spans="1:26" ht="12.75" customHeight="1">
      <c r="A39" s="11"/>
      <c r="B39" s="11"/>
      <c r="C39" s="11"/>
      <c r="D39" s="11"/>
      <c r="E39" s="11"/>
      <c r="F39" s="11"/>
      <c r="G39" s="11"/>
      <c r="H39" s="11"/>
      <c r="I39" s="45"/>
      <c r="J39" s="11"/>
      <c r="K39" s="11"/>
      <c r="L39" s="11"/>
      <c r="M39" s="11"/>
      <c r="N39" s="11"/>
      <c r="O39" s="11"/>
      <c r="P39" s="11"/>
      <c r="Q39" s="11"/>
      <c r="R39" s="11"/>
      <c r="S39" s="11"/>
      <c r="T39" s="11"/>
      <c r="U39" s="11"/>
      <c r="V39" s="11"/>
      <c r="W39" s="11"/>
      <c r="X39" s="11"/>
      <c r="Y39" s="11"/>
      <c r="Z39" s="11"/>
    </row>
    <row r="40" spans="1:26" ht="12.75" customHeight="1">
      <c r="A40" s="11"/>
      <c r="B40" s="11"/>
      <c r="C40" s="11"/>
      <c r="D40" s="11"/>
      <c r="E40" s="11"/>
      <c r="F40" s="11"/>
      <c r="G40" s="11"/>
      <c r="H40" s="11"/>
      <c r="I40" s="45"/>
      <c r="J40" s="11"/>
      <c r="K40" s="11"/>
      <c r="L40" s="11"/>
      <c r="M40" s="11"/>
      <c r="N40" s="11"/>
      <c r="O40" s="11"/>
      <c r="P40" s="11"/>
      <c r="Q40" s="11"/>
      <c r="R40" s="11"/>
      <c r="S40" s="11"/>
      <c r="T40" s="11"/>
      <c r="U40" s="11"/>
      <c r="V40" s="11"/>
      <c r="W40" s="11"/>
      <c r="X40" s="11"/>
      <c r="Y40" s="11"/>
      <c r="Z40" s="11"/>
    </row>
    <row r="41" spans="1:26" ht="12.75" customHeight="1">
      <c r="A41" s="11"/>
      <c r="B41" s="11"/>
      <c r="C41" s="11"/>
      <c r="D41" s="11"/>
      <c r="E41" s="11"/>
      <c r="F41" s="11"/>
      <c r="G41" s="11"/>
      <c r="H41" s="11"/>
      <c r="I41" s="45"/>
      <c r="J41" s="11"/>
      <c r="K41" s="11"/>
      <c r="L41" s="11"/>
      <c r="M41" s="11"/>
      <c r="N41" s="11"/>
      <c r="O41" s="11"/>
      <c r="P41" s="11"/>
      <c r="Q41" s="11"/>
      <c r="R41" s="11"/>
      <c r="S41" s="11"/>
      <c r="T41" s="11"/>
      <c r="U41" s="11"/>
      <c r="V41" s="11"/>
      <c r="W41" s="11"/>
      <c r="X41" s="11"/>
      <c r="Y41" s="11"/>
      <c r="Z41" s="11"/>
    </row>
    <row r="42" spans="1:26" ht="12.75" customHeight="1">
      <c r="A42" s="11"/>
      <c r="B42" s="11"/>
      <c r="C42" s="11"/>
      <c r="D42" s="11"/>
      <c r="E42" s="11"/>
      <c r="F42" s="11"/>
      <c r="G42" s="11"/>
      <c r="H42" s="11"/>
      <c r="I42" s="45"/>
      <c r="J42" s="11"/>
      <c r="K42" s="11"/>
      <c r="L42" s="11"/>
      <c r="M42" s="11"/>
      <c r="N42" s="11"/>
      <c r="O42" s="11"/>
      <c r="P42" s="11"/>
      <c r="Q42" s="11"/>
      <c r="R42" s="11"/>
      <c r="S42" s="11"/>
      <c r="T42" s="11"/>
      <c r="U42" s="11"/>
      <c r="V42" s="11"/>
      <c r="W42" s="11"/>
      <c r="X42" s="11"/>
      <c r="Y42" s="11"/>
      <c r="Z42" s="11"/>
    </row>
    <row r="43" spans="1:26" ht="12.75" customHeight="1">
      <c r="A43" s="11"/>
      <c r="B43" s="11"/>
      <c r="C43" s="11"/>
      <c r="D43" s="11"/>
      <c r="E43" s="11"/>
      <c r="F43" s="11"/>
      <c r="G43" s="11"/>
      <c r="H43" s="11"/>
      <c r="I43" s="45"/>
      <c r="J43" s="11"/>
      <c r="K43" s="11"/>
      <c r="L43" s="11"/>
      <c r="M43" s="11"/>
      <c r="N43" s="11"/>
      <c r="O43" s="11"/>
      <c r="P43" s="11"/>
      <c r="Q43" s="11"/>
      <c r="R43" s="11"/>
      <c r="S43" s="11"/>
      <c r="T43" s="11"/>
      <c r="U43" s="11"/>
      <c r="V43" s="11"/>
      <c r="W43" s="11"/>
      <c r="X43" s="11"/>
      <c r="Y43" s="11"/>
      <c r="Z43" s="11"/>
    </row>
    <row r="44" spans="1:26" ht="12.75" customHeight="1">
      <c r="A44" s="11"/>
      <c r="B44" s="11"/>
      <c r="C44" s="11"/>
      <c r="D44" s="11"/>
      <c r="E44" s="11"/>
      <c r="F44" s="11"/>
      <c r="G44" s="11"/>
      <c r="H44" s="11"/>
      <c r="I44" s="45"/>
      <c r="J44" s="11"/>
      <c r="K44" s="11"/>
      <c r="L44" s="11"/>
      <c r="M44" s="11"/>
      <c r="N44" s="11"/>
      <c r="O44" s="11"/>
      <c r="P44" s="11"/>
      <c r="Q44" s="11"/>
      <c r="R44" s="11"/>
      <c r="S44" s="11"/>
      <c r="T44" s="11"/>
      <c r="U44" s="11"/>
      <c r="V44" s="11"/>
      <c r="W44" s="11"/>
      <c r="X44" s="11"/>
      <c r="Y44" s="11"/>
      <c r="Z44" s="11"/>
    </row>
    <row r="45" spans="1:26" ht="12.75" customHeight="1">
      <c r="A45" s="11"/>
      <c r="B45" s="11"/>
      <c r="C45" s="11"/>
      <c r="D45" s="11"/>
      <c r="E45" s="11"/>
      <c r="F45" s="11"/>
      <c r="G45" s="11"/>
      <c r="H45" s="11"/>
      <c r="I45" s="45"/>
      <c r="J45" s="11"/>
      <c r="K45" s="11"/>
      <c r="L45" s="11"/>
      <c r="M45" s="11"/>
      <c r="N45" s="11"/>
      <c r="O45" s="11"/>
      <c r="P45" s="11"/>
      <c r="Q45" s="11"/>
      <c r="R45" s="11"/>
      <c r="S45" s="11"/>
      <c r="T45" s="11"/>
      <c r="U45" s="11"/>
      <c r="V45" s="11"/>
      <c r="W45" s="11"/>
      <c r="X45" s="11"/>
      <c r="Y45" s="11"/>
      <c r="Z45" s="11"/>
    </row>
    <row r="46" spans="1:26" ht="12.75" customHeight="1">
      <c r="A46" s="11"/>
      <c r="B46" s="11"/>
      <c r="C46" s="11"/>
      <c r="D46" s="11"/>
      <c r="E46" s="11"/>
      <c r="F46" s="11"/>
      <c r="G46" s="11"/>
      <c r="H46" s="11"/>
      <c r="I46" s="45"/>
      <c r="J46" s="11"/>
      <c r="K46" s="11"/>
      <c r="L46" s="11"/>
      <c r="M46" s="11"/>
      <c r="N46" s="11"/>
      <c r="O46" s="11"/>
      <c r="P46" s="11"/>
      <c r="Q46" s="11"/>
      <c r="R46" s="11"/>
      <c r="S46" s="11"/>
      <c r="T46" s="11"/>
      <c r="U46" s="11"/>
      <c r="V46" s="11"/>
      <c r="W46" s="11"/>
      <c r="X46" s="11"/>
      <c r="Y46" s="11"/>
      <c r="Z46" s="11"/>
    </row>
    <row r="47" spans="1:26" ht="12.75" customHeight="1">
      <c r="A47" s="11"/>
      <c r="B47" s="11"/>
      <c r="C47" s="11"/>
      <c r="D47" s="11"/>
      <c r="E47" s="11"/>
      <c r="F47" s="11"/>
      <c r="G47" s="11"/>
      <c r="H47" s="11"/>
      <c r="I47" s="45"/>
      <c r="J47" s="11"/>
      <c r="K47" s="11"/>
      <c r="L47" s="11"/>
      <c r="M47" s="11"/>
      <c r="N47" s="11"/>
      <c r="O47" s="11"/>
      <c r="P47" s="11"/>
      <c r="Q47" s="11"/>
      <c r="R47" s="11"/>
      <c r="S47" s="11"/>
      <c r="T47" s="11"/>
      <c r="U47" s="11"/>
      <c r="V47" s="11"/>
      <c r="W47" s="11"/>
      <c r="X47" s="11"/>
      <c r="Y47" s="11"/>
      <c r="Z47" s="11"/>
    </row>
    <row r="48" spans="1:26" ht="12.75" customHeight="1">
      <c r="A48" s="11"/>
      <c r="B48" s="11"/>
      <c r="C48" s="11"/>
      <c r="D48" s="11"/>
      <c r="E48" s="11"/>
      <c r="F48" s="11"/>
      <c r="G48" s="11"/>
      <c r="H48" s="11"/>
      <c r="I48" s="45"/>
      <c r="J48" s="11"/>
      <c r="K48" s="11"/>
      <c r="L48" s="11"/>
      <c r="M48" s="11"/>
      <c r="N48" s="11"/>
      <c r="O48" s="11"/>
      <c r="P48" s="11"/>
      <c r="Q48" s="11"/>
      <c r="R48" s="11"/>
      <c r="S48" s="11"/>
      <c r="T48" s="11"/>
      <c r="U48" s="11"/>
      <c r="V48" s="11"/>
      <c r="W48" s="11"/>
      <c r="X48" s="11"/>
      <c r="Y48" s="11"/>
      <c r="Z48" s="11"/>
    </row>
    <row r="49" spans="1:26" ht="12.75" customHeight="1">
      <c r="A49" s="11"/>
      <c r="B49" s="11"/>
      <c r="C49" s="11"/>
      <c r="D49" s="11"/>
      <c r="E49" s="11"/>
      <c r="F49" s="11"/>
      <c r="G49" s="11"/>
      <c r="H49" s="11"/>
      <c r="I49" s="45"/>
      <c r="J49" s="11"/>
      <c r="K49" s="11"/>
      <c r="L49" s="11"/>
      <c r="M49" s="11"/>
      <c r="N49" s="11"/>
      <c r="O49" s="11"/>
      <c r="P49" s="11"/>
      <c r="Q49" s="11"/>
      <c r="R49" s="11"/>
      <c r="S49" s="11"/>
      <c r="T49" s="11"/>
      <c r="U49" s="11"/>
      <c r="V49" s="11"/>
      <c r="W49" s="11"/>
      <c r="X49" s="11"/>
      <c r="Y49" s="11"/>
      <c r="Z49" s="11"/>
    </row>
    <row r="50" spans="1:26" ht="12.75" customHeight="1">
      <c r="A50" s="11"/>
      <c r="B50" s="11"/>
      <c r="C50" s="11"/>
      <c r="D50" s="11"/>
      <c r="E50" s="11"/>
      <c r="F50" s="11"/>
      <c r="G50" s="11"/>
      <c r="H50" s="11"/>
      <c r="I50" s="45"/>
      <c r="J50" s="11"/>
      <c r="K50" s="11"/>
      <c r="L50" s="11"/>
      <c r="M50" s="11"/>
      <c r="N50" s="11"/>
      <c r="O50" s="11"/>
      <c r="P50" s="11"/>
      <c r="Q50" s="11"/>
      <c r="R50" s="11"/>
      <c r="S50" s="11"/>
      <c r="T50" s="11"/>
      <c r="U50" s="11"/>
      <c r="V50" s="11"/>
      <c r="W50" s="11"/>
      <c r="X50" s="11"/>
      <c r="Y50" s="11"/>
      <c r="Z50" s="11"/>
    </row>
    <row r="51" spans="1:26" ht="12.75" customHeight="1">
      <c r="A51" s="11"/>
      <c r="B51" s="11"/>
      <c r="C51" s="11"/>
      <c r="D51" s="11"/>
      <c r="E51" s="11"/>
      <c r="F51" s="11"/>
      <c r="G51" s="11"/>
      <c r="H51" s="11"/>
      <c r="I51" s="45"/>
      <c r="J51" s="11"/>
      <c r="K51" s="11"/>
      <c r="L51" s="11"/>
      <c r="M51" s="11"/>
      <c r="N51" s="11"/>
      <c r="O51" s="11"/>
      <c r="P51" s="11"/>
      <c r="Q51" s="11"/>
      <c r="R51" s="11"/>
      <c r="S51" s="11"/>
      <c r="T51" s="11"/>
      <c r="U51" s="11"/>
      <c r="V51" s="11"/>
      <c r="W51" s="11"/>
      <c r="X51" s="11"/>
      <c r="Y51" s="11"/>
      <c r="Z51" s="11"/>
    </row>
    <row r="52" spans="1:26" ht="12.75" customHeight="1">
      <c r="A52" s="11"/>
      <c r="B52" s="11"/>
      <c r="C52" s="11"/>
      <c r="D52" s="11"/>
      <c r="E52" s="11"/>
      <c r="F52" s="11"/>
      <c r="G52" s="11"/>
      <c r="H52" s="11"/>
      <c r="I52" s="45"/>
      <c r="J52" s="11"/>
      <c r="K52" s="11"/>
      <c r="L52" s="11"/>
      <c r="M52" s="11"/>
      <c r="N52" s="11"/>
      <c r="O52" s="11"/>
      <c r="P52" s="11"/>
      <c r="Q52" s="11"/>
      <c r="R52" s="11"/>
      <c r="S52" s="11"/>
      <c r="T52" s="11"/>
      <c r="U52" s="11"/>
      <c r="V52" s="11"/>
      <c r="W52" s="11"/>
      <c r="X52" s="11"/>
      <c r="Y52" s="11"/>
      <c r="Z52" s="11"/>
    </row>
    <row r="53" spans="1:26" ht="12.75" customHeight="1">
      <c r="A53" s="11"/>
      <c r="B53" s="11"/>
      <c r="C53" s="11"/>
      <c r="D53" s="11"/>
      <c r="E53" s="11"/>
      <c r="F53" s="11"/>
      <c r="G53" s="11"/>
      <c r="H53" s="11"/>
      <c r="I53" s="45"/>
      <c r="J53" s="11"/>
      <c r="K53" s="11"/>
      <c r="L53" s="11"/>
      <c r="M53" s="11"/>
      <c r="N53" s="11"/>
      <c r="O53" s="11"/>
      <c r="P53" s="11"/>
      <c r="Q53" s="11"/>
      <c r="R53" s="11"/>
      <c r="S53" s="11"/>
      <c r="T53" s="11"/>
      <c r="U53" s="11"/>
      <c r="V53" s="11"/>
      <c r="W53" s="11"/>
      <c r="X53" s="11"/>
      <c r="Y53" s="11"/>
      <c r="Z53" s="11"/>
    </row>
    <row r="54" spans="1:26" ht="12.75" customHeight="1">
      <c r="A54" s="11"/>
      <c r="B54" s="11"/>
      <c r="C54" s="11"/>
      <c r="D54" s="11"/>
      <c r="E54" s="11"/>
      <c r="F54" s="11"/>
      <c r="G54" s="11"/>
      <c r="H54" s="11"/>
      <c r="I54" s="45"/>
      <c r="J54" s="11"/>
      <c r="K54" s="11"/>
      <c r="L54" s="11"/>
      <c r="M54" s="11"/>
      <c r="N54" s="11"/>
      <c r="O54" s="11"/>
      <c r="P54" s="11"/>
      <c r="Q54" s="11"/>
      <c r="R54" s="11"/>
      <c r="S54" s="11"/>
      <c r="T54" s="11"/>
      <c r="U54" s="11"/>
      <c r="V54" s="11"/>
      <c r="W54" s="11"/>
      <c r="X54" s="11"/>
      <c r="Y54" s="11"/>
      <c r="Z54" s="11"/>
    </row>
    <row r="55" spans="1:26" ht="12.75" customHeight="1">
      <c r="A55" s="11"/>
      <c r="B55" s="11"/>
      <c r="C55" s="11"/>
      <c r="D55" s="11"/>
      <c r="E55" s="11"/>
      <c r="F55" s="11"/>
      <c r="G55" s="11"/>
      <c r="H55" s="11"/>
      <c r="I55" s="45"/>
      <c r="J55" s="11"/>
      <c r="K55" s="11"/>
      <c r="L55" s="11"/>
      <c r="M55" s="11"/>
      <c r="N55" s="11"/>
      <c r="O55" s="11"/>
      <c r="P55" s="11"/>
      <c r="Q55" s="11"/>
      <c r="R55" s="11"/>
      <c r="S55" s="11"/>
      <c r="T55" s="11"/>
      <c r="U55" s="11"/>
      <c r="V55" s="11"/>
      <c r="W55" s="11"/>
      <c r="X55" s="11"/>
      <c r="Y55" s="11"/>
      <c r="Z55" s="11"/>
    </row>
    <row r="56" spans="1:26" ht="12.75" customHeight="1">
      <c r="A56" s="11"/>
      <c r="B56" s="11"/>
      <c r="C56" s="11"/>
      <c r="D56" s="11"/>
      <c r="E56" s="11"/>
      <c r="F56" s="11"/>
      <c r="G56" s="11"/>
      <c r="H56" s="11"/>
      <c r="I56" s="45"/>
      <c r="J56" s="11"/>
      <c r="K56" s="11"/>
      <c r="L56" s="11"/>
      <c r="M56" s="11"/>
      <c r="N56" s="11"/>
      <c r="O56" s="11"/>
      <c r="P56" s="11"/>
      <c r="Q56" s="11"/>
      <c r="R56" s="11"/>
      <c r="S56" s="11"/>
      <c r="T56" s="11"/>
      <c r="U56" s="11"/>
      <c r="V56" s="11"/>
      <c r="W56" s="11"/>
      <c r="X56" s="11"/>
      <c r="Y56" s="11"/>
      <c r="Z56" s="11"/>
    </row>
    <row r="57" spans="1:26" ht="12.75" customHeight="1">
      <c r="A57" s="11"/>
      <c r="B57" s="11"/>
      <c r="C57" s="11"/>
      <c r="D57" s="11"/>
      <c r="E57" s="11"/>
      <c r="F57" s="11"/>
      <c r="G57" s="11"/>
      <c r="H57" s="11"/>
      <c r="I57" s="45"/>
      <c r="J57" s="11"/>
      <c r="K57" s="11"/>
      <c r="L57" s="11"/>
      <c r="M57" s="11"/>
      <c r="N57" s="11"/>
      <c r="O57" s="11"/>
      <c r="P57" s="11"/>
      <c r="Q57" s="11"/>
      <c r="R57" s="11"/>
      <c r="S57" s="11"/>
      <c r="T57" s="11"/>
      <c r="U57" s="11"/>
      <c r="V57" s="11"/>
      <c r="W57" s="11"/>
      <c r="X57" s="11"/>
      <c r="Y57" s="11"/>
      <c r="Z57" s="11"/>
    </row>
    <row r="58" spans="1:26" ht="12.75" customHeight="1">
      <c r="A58" s="11"/>
      <c r="B58" s="11"/>
      <c r="C58" s="11"/>
      <c r="D58" s="11"/>
      <c r="E58" s="11"/>
      <c r="F58" s="11"/>
      <c r="G58" s="11"/>
      <c r="H58" s="11"/>
      <c r="I58" s="45"/>
      <c r="J58" s="11"/>
      <c r="K58" s="11"/>
      <c r="L58" s="11"/>
      <c r="M58" s="11"/>
      <c r="N58" s="11"/>
      <c r="O58" s="11"/>
      <c r="P58" s="11"/>
      <c r="Q58" s="11"/>
      <c r="R58" s="11"/>
      <c r="S58" s="11"/>
      <c r="T58" s="11"/>
      <c r="U58" s="11"/>
      <c r="V58" s="11"/>
      <c r="W58" s="11"/>
      <c r="X58" s="11"/>
      <c r="Y58" s="11"/>
      <c r="Z58" s="11"/>
    </row>
    <row r="59" spans="1:26" ht="12.75" customHeight="1">
      <c r="A59" s="11"/>
      <c r="B59" s="11"/>
      <c r="C59" s="11"/>
      <c r="D59" s="11"/>
      <c r="E59" s="11"/>
      <c r="F59" s="11"/>
      <c r="G59" s="11"/>
      <c r="H59" s="11"/>
      <c r="I59" s="45"/>
      <c r="J59" s="11"/>
      <c r="K59" s="11"/>
      <c r="L59" s="11"/>
      <c r="M59" s="11"/>
      <c r="N59" s="11"/>
      <c r="O59" s="11"/>
      <c r="P59" s="11"/>
      <c r="Q59" s="11"/>
      <c r="R59" s="11"/>
      <c r="S59" s="11"/>
      <c r="T59" s="11"/>
      <c r="U59" s="11"/>
      <c r="V59" s="11"/>
      <c r="W59" s="11"/>
      <c r="X59" s="11"/>
      <c r="Y59" s="11"/>
      <c r="Z59" s="11"/>
    </row>
    <row r="60" spans="1:26" ht="12.75" customHeight="1">
      <c r="A60" s="11"/>
      <c r="B60" s="11"/>
      <c r="C60" s="11"/>
      <c r="D60" s="11"/>
      <c r="E60" s="11"/>
      <c r="F60" s="11"/>
      <c r="G60" s="11"/>
      <c r="H60" s="11"/>
      <c r="I60" s="45"/>
      <c r="J60" s="11"/>
      <c r="K60" s="11"/>
      <c r="L60" s="11"/>
      <c r="M60" s="11"/>
      <c r="N60" s="11"/>
      <c r="O60" s="11"/>
      <c r="P60" s="11"/>
      <c r="Q60" s="11"/>
      <c r="R60" s="11"/>
      <c r="S60" s="11"/>
      <c r="T60" s="11"/>
      <c r="U60" s="11"/>
      <c r="V60" s="11"/>
      <c r="W60" s="11"/>
      <c r="X60" s="11"/>
      <c r="Y60" s="11"/>
      <c r="Z60" s="11"/>
    </row>
    <row r="61" spans="1:26" ht="12.75" customHeight="1">
      <c r="A61" s="11"/>
      <c r="B61" s="11"/>
      <c r="C61" s="11"/>
      <c r="D61" s="11"/>
      <c r="E61" s="11"/>
      <c r="F61" s="11"/>
      <c r="G61" s="11"/>
      <c r="H61" s="11"/>
      <c r="I61" s="45"/>
      <c r="J61" s="11"/>
      <c r="K61" s="11"/>
      <c r="L61" s="11"/>
      <c r="M61" s="11"/>
      <c r="N61" s="11"/>
      <c r="O61" s="11"/>
      <c r="P61" s="11"/>
      <c r="Q61" s="11"/>
      <c r="R61" s="11"/>
      <c r="S61" s="11"/>
      <c r="T61" s="11"/>
      <c r="U61" s="11"/>
      <c r="V61" s="11"/>
      <c r="W61" s="11"/>
      <c r="X61" s="11"/>
      <c r="Y61" s="11"/>
      <c r="Z61" s="11"/>
    </row>
    <row r="62" spans="1:26" ht="12.75" customHeight="1">
      <c r="A62" s="11"/>
      <c r="B62" s="11"/>
      <c r="C62" s="11"/>
      <c r="D62" s="11"/>
      <c r="E62" s="11"/>
      <c r="F62" s="11"/>
      <c r="G62" s="11"/>
      <c r="H62" s="11"/>
      <c r="I62" s="45"/>
      <c r="J62" s="11"/>
      <c r="K62" s="11"/>
      <c r="L62" s="11"/>
      <c r="M62" s="11"/>
      <c r="N62" s="11"/>
      <c r="O62" s="11"/>
      <c r="P62" s="11"/>
      <c r="Q62" s="11"/>
      <c r="R62" s="11"/>
      <c r="S62" s="11"/>
      <c r="T62" s="11"/>
      <c r="U62" s="11"/>
      <c r="V62" s="11"/>
      <c r="W62" s="11"/>
      <c r="X62" s="11"/>
      <c r="Y62" s="11"/>
      <c r="Z62" s="11"/>
    </row>
    <row r="63" spans="1:26" ht="12.75" customHeight="1">
      <c r="A63" s="11"/>
      <c r="B63" s="11"/>
      <c r="C63" s="11"/>
      <c r="D63" s="11"/>
      <c r="E63" s="11"/>
      <c r="F63" s="11"/>
      <c r="G63" s="11"/>
      <c r="H63" s="11"/>
      <c r="I63" s="45"/>
      <c r="J63" s="11"/>
      <c r="K63" s="11"/>
      <c r="L63" s="11"/>
      <c r="M63" s="11"/>
      <c r="N63" s="11"/>
      <c r="O63" s="11"/>
      <c r="P63" s="11"/>
      <c r="Q63" s="11"/>
      <c r="R63" s="11"/>
      <c r="S63" s="11"/>
      <c r="T63" s="11"/>
      <c r="U63" s="11"/>
      <c r="V63" s="11"/>
      <c r="W63" s="11"/>
      <c r="X63" s="11"/>
      <c r="Y63" s="11"/>
      <c r="Z63" s="11"/>
    </row>
    <row r="64" spans="1:26" ht="12.75" customHeight="1">
      <c r="A64" s="11"/>
      <c r="B64" s="11"/>
      <c r="C64" s="11"/>
      <c r="D64" s="11"/>
      <c r="E64" s="11"/>
      <c r="F64" s="11"/>
      <c r="G64" s="11"/>
      <c r="H64" s="11"/>
      <c r="I64" s="45"/>
      <c r="J64" s="11"/>
      <c r="K64" s="11"/>
      <c r="L64" s="11"/>
      <c r="M64" s="11"/>
      <c r="N64" s="11"/>
      <c r="O64" s="11"/>
      <c r="P64" s="11"/>
      <c r="Q64" s="11"/>
      <c r="R64" s="11"/>
      <c r="S64" s="11"/>
      <c r="T64" s="11"/>
      <c r="U64" s="11"/>
      <c r="V64" s="11"/>
      <c r="W64" s="11"/>
      <c r="X64" s="11"/>
      <c r="Y64" s="11"/>
      <c r="Z64" s="11"/>
    </row>
    <row r="65" spans="1:26" ht="12.75" customHeight="1">
      <c r="A65" s="11"/>
      <c r="B65" s="11"/>
      <c r="C65" s="11"/>
      <c r="D65" s="11"/>
      <c r="E65" s="11"/>
      <c r="F65" s="11"/>
      <c r="G65" s="11"/>
      <c r="H65" s="11"/>
      <c r="I65" s="45"/>
      <c r="J65" s="11"/>
      <c r="K65" s="11"/>
      <c r="L65" s="11"/>
      <c r="M65" s="11"/>
      <c r="N65" s="11"/>
      <c r="O65" s="11"/>
      <c r="P65" s="11"/>
      <c r="Q65" s="11"/>
      <c r="R65" s="11"/>
      <c r="S65" s="11"/>
      <c r="T65" s="11"/>
      <c r="U65" s="11"/>
      <c r="V65" s="11"/>
      <c r="W65" s="11"/>
      <c r="X65" s="11"/>
      <c r="Y65" s="11"/>
      <c r="Z65" s="11"/>
    </row>
    <row r="66" spans="1:26" ht="12.75" customHeight="1">
      <c r="A66" s="11"/>
      <c r="B66" s="11"/>
      <c r="C66" s="11"/>
      <c r="D66" s="11"/>
      <c r="E66" s="11"/>
      <c r="F66" s="11"/>
      <c r="G66" s="11"/>
      <c r="H66" s="11"/>
      <c r="I66" s="45"/>
      <c r="J66" s="11"/>
      <c r="K66" s="11"/>
      <c r="L66" s="11"/>
      <c r="M66" s="11"/>
      <c r="N66" s="11"/>
      <c r="O66" s="11"/>
      <c r="P66" s="11"/>
      <c r="Q66" s="11"/>
      <c r="R66" s="11"/>
      <c r="S66" s="11"/>
      <c r="T66" s="11"/>
      <c r="U66" s="11"/>
      <c r="V66" s="11"/>
      <c r="W66" s="11"/>
      <c r="X66" s="11"/>
      <c r="Y66" s="11"/>
      <c r="Z66" s="11"/>
    </row>
    <row r="67" spans="1:26" ht="12.75" customHeight="1">
      <c r="A67" s="11"/>
      <c r="B67" s="11"/>
      <c r="C67" s="11"/>
      <c r="D67" s="11"/>
      <c r="E67" s="11"/>
      <c r="F67" s="11"/>
      <c r="G67" s="11"/>
      <c r="H67" s="11"/>
      <c r="I67" s="45"/>
      <c r="J67" s="11"/>
      <c r="K67" s="11"/>
      <c r="L67" s="11"/>
      <c r="M67" s="11"/>
      <c r="N67" s="11"/>
      <c r="O67" s="11"/>
      <c r="P67" s="11"/>
      <c r="Q67" s="11"/>
      <c r="R67" s="11"/>
      <c r="S67" s="11"/>
      <c r="T67" s="11"/>
      <c r="U67" s="11"/>
      <c r="V67" s="11"/>
      <c r="W67" s="11"/>
      <c r="X67" s="11"/>
      <c r="Y67" s="11"/>
      <c r="Z67" s="11"/>
    </row>
    <row r="68" spans="1:26" ht="12.75" customHeight="1">
      <c r="A68" s="11"/>
      <c r="B68" s="11"/>
      <c r="C68" s="11"/>
      <c r="D68" s="11"/>
      <c r="E68" s="11"/>
      <c r="F68" s="11"/>
      <c r="G68" s="11"/>
      <c r="H68" s="11"/>
      <c r="I68" s="45"/>
      <c r="J68" s="11"/>
      <c r="K68" s="11"/>
      <c r="L68" s="11"/>
      <c r="M68" s="11"/>
      <c r="N68" s="11"/>
      <c r="O68" s="11"/>
      <c r="P68" s="11"/>
      <c r="Q68" s="11"/>
      <c r="R68" s="11"/>
      <c r="S68" s="11"/>
      <c r="T68" s="11"/>
      <c r="U68" s="11"/>
      <c r="V68" s="11"/>
      <c r="W68" s="11"/>
      <c r="X68" s="11"/>
      <c r="Y68" s="11"/>
      <c r="Z68" s="11"/>
    </row>
    <row r="69" spans="1:26" ht="12.75" customHeight="1">
      <c r="A69" s="11"/>
      <c r="B69" s="11"/>
      <c r="C69" s="11"/>
      <c r="D69" s="11"/>
      <c r="E69" s="11"/>
      <c r="F69" s="11"/>
      <c r="G69" s="11"/>
      <c r="H69" s="11"/>
      <c r="I69" s="45"/>
      <c r="J69" s="11"/>
      <c r="K69" s="11"/>
      <c r="L69" s="11"/>
      <c r="M69" s="11"/>
      <c r="N69" s="11"/>
      <c r="O69" s="11"/>
      <c r="P69" s="11"/>
      <c r="Q69" s="11"/>
      <c r="R69" s="11"/>
      <c r="S69" s="11"/>
      <c r="T69" s="11"/>
      <c r="U69" s="11"/>
      <c r="V69" s="11"/>
      <c r="W69" s="11"/>
      <c r="X69" s="11"/>
      <c r="Y69" s="11"/>
      <c r="Z69" s="11"/>
    </row>
    <row r="70" spans="1:26" ht="12.75" customHeight="1">
      <c r="A70" s="11"/>
      <c r="B70" s="11"/>
      <c r="C70" s="11"/>
      <c r="D70" s="11"/>
      <c r="E70" s="11"/>
      <c r="F70" s="11"/>
      <c r="G70" s="11"/>
      <c r="H70" s="11"/>
      <c r="I70" s="45"/>
      <c r="J70" s="11"/>
      <c r="K70" s="11"/>
      <c r="L70" s="11"/>
      <c r="M70" s="11"/>
      <c r="N70" s="11"/>
      <c r="O70" s="11"/>
      <c r="P70" s="11"/>
      <c r="Q70" s="11"/>
      <c r="R70" s="11"/>
      <c r="S70" s="11"/>
      <c r="T70" s="11"/>
      <c r="U70" s="11"/>
      <c r="V70" s="11"/>
      <c r="W70" s="11"/>
      <c r="X70" s="11"/>
      <c r="Y70" s="11"/>
      <c r="Z70" s="11"/>
    </row>
    <row r="71" spans="1:26" ht="12.75" customHeight="1">
      <c r="A71" s="11"/>
      <c r="B71" s="11"/>
      <c r="C71" s="11"/>
      <c r="D71" s="11"/>
      <c r="E71" s="11"/>
      <c r="F71" s="11"/>
      <c r="G71" s="11"/>
      <c r="H71" s="11"/>
      <c r="I71" s="45"/>
      <c r="J71" s="11"/>
      <c r="K71" s="11"/>
      <c r="L71" s="11"/>
      <c r="M71" s="11"/>
      <c r="N71" s="11"/>
      <c r="O71" s="11"/>
      <c r="P71" s="11"/>
      <c r="Q71" s="11"/>
      <c r="R71" s="11"/>
      <c r="S71" s="11"/>
      <c r="T71" s="11"/>
      <c r="U71" s="11"/>
      <c r="V71" s="11"/>
      <c r="W71" s="11"/>
      <c r="X71" s="11"/>
      <c r="Y71" s="11"/>
      <c r="Z71" s="11"/>
    </row>
    <row r="72" spans="1:26" ht="12.75" customHeight="1">
      <c r="A72" s="11"/>
      <c r="B72" s="11"/>
      <c r="C72" s="11"/>
      <c r="D72" s="11"/>
      <c r="E72" s="11"/>
      <c r="F72" s="11"/>
      <c r="G72" s="11"/>
      <c r="H72" s="11"/>
      <c r="I72" s="45"/>
      <c r="J72" s="11"/>
      <c r="K72" s="11"/>
      <c r="L72" s="11"/>
      <c r="M72" s="11"/>
      <c r="N72" s="11"/>
      <c r="O72" s="11"/>
      <c r="P72" s="11"/>
      <c r="Q72" s="11"/>
      <c r="R72" s="11"/>
      <c r="S72" s="11"/>
      <c r="T72" s="11"/>
      <c r="U72" s="11"/>
      <c r="V72" s="11"/>
      <c r="W72" s="11"/>
      <c r="X72" s="11"/>
      <c r="Y72" s="11"/>
      <c r="Z72" s="11"/>
    </row>
    <row r="73" spans="1:26" ht="12.75" customHeight="1">
      <c r="A73" s="11"/>
      <c r="B73" s="11"/>
      <c r="C73" s="11"/>
      <c r="D73" s="11"/>
      <c r="E73" s="11"/>
      <c r="F73" s="11"/>
      <c r="G73" s="11"/>
      <c r="H73" s="11"/>
      <c r="I73" s="45"/>
      <c r="J73" s="11"/>
      <c r="K73" s="11"/>
      <c r="L73" s="11"/>
      <c r="M73" s="11"/>
      <c r="N73" s="11"/>
      <c r="O73" s="11"/>
      <c r="P73" s="11"/>
      <c r="Q73" s="11"/>
      <c r="R73" s="11"/>
      <c r="S73" s="11"/>
      <c r="T73" s="11"/>
      <c r="U73" s="11"/>
      <c r="V73" s="11"/>
      <c r="W73" s="11"/>
      <c r="X73" s="11"/>
      <c r="Y73" s="11"/>
      <c r="Z73" s="11"/>
    </row>
    <row r="74" spans="1:26" ht="12.75" customHeight="1">
      <c r="A74" s="11"/>
      <c r="B74" s="11"/>
      <c r="C74" s="11"/>
      <c r="D74" s="11"/>
      <c r="E74" s="11"/>
      <c r="F74" s="11"/>
      <c r="G74" s="11"/>
      <c r="H74" s="11"/>
      <c r="I74" s="45"/>
      <c r="J74" s="11"/>
      <c r="K74" s="11"/>
      <c r="L74" s="11"/>
      <c r="M74" s="11"/>
      <c r="N74" s="11"/>
      <c r="O74" s="11"/>
      <c r="P74" s="11"/>
      <c r="Q74" s="11"/>
      <c r="R74" s="11"/>
      <c r="S74" s="11"/>
      <c r="T74" s="11"/>
      <c r="U74" s="11"/>
      <c r="V74" s="11"/>
      <c r="W74" s="11"/>
      <c r="X74" s="11"/>
      <c r="Y74" s="11"/>
      <c r="Z74" s="11"/>
    </row>
    <row r="75" spans="1:26" ht="12.75" customHeight="1">
      <c r="A75" s="11"/>
      <c r="B75" s="11"/>
      <c r="C75" s="11"/>
      <c r="D75" s="11"/>
      <c r="E75" s="11"/>
      <c r="F75" s="11"/>
      <c r="G75" s="11"/>
      <c r="H75" s="11"/>
      <c r="I75" s="45"/>
      <c r="J75" s="11"/>
      <c r="K75" s="11"/>
      <c r="L75" s="11"/>
      <c r="M75" s="11"/>
      <c r="N75" s="11"/>
      <c r="O75" s="11"/>
      <c r="P75" s="11"/>
      <c r="Q75" s="11"/>
      <c r="R75" s="11"/>
      <c r="S75" s="11"/>
      <c r="T75" s="11"/>
      <c r="U75" s="11"/>
      <c r="V75" s="11"/>
      <c r="W75" s="11"/>
      <c r="X75" s="11"/>
      <c r="Y75" s="11"/>
      <c r="Z75" s="11"/>
    </row>
    <row r="76" spans="1:26" ht="12.75" customHeight="1">
      <c r="A76" s="11"/>
      <c r="B76" s="11"/>
      <c r="C76" s="11"/>
      <c r="D76" s="11"/>
      <c r="E76" s="11"/>
      <c r="F76" s="11"/>
      <c r="G76" s="11"/>
      <c r="H76" s="11"/>
      <c r="I76" s="45"/>
      <c r="J76" s="11"/>
      <c r="K76" s="11"/>
      <c r="L76" s="11"/>
      <c r="M76" s="11"/>
      <c r="N76" s="11"/>
      <c r="O76" s="11"/>
      <c r="P76" s="11"/>
      <c r="Q76" s="11"/>
      <c r="R76" s="11"/>
      <c r="S76" s="11"/>
      <c r="T76" s="11"/>
      <c r="U76" s="11"/>
      <c r="V76" s="11"/>
      <c r="W76" s="11"/>
      <c r="X76" s="11"/>
      <c r="Y76" s="11"/>
      <c r="Z76" s="11"/>
    </row>
    <row r="77" spans="1:26" ht="12.75" customHeight="1">
      <c r="A77" s="11"/>
      <c r="B77" s="11"/>
      <c r="C77" s="11"/>
      <c r="D77" s="11"/>
      <c r="E77" s="11"/>
      <c r="F77" s="11"/>
      <c r="G77" s="11"/>
      <c r="H77" s="11"/>
      <c r="I77" s="45"/>
      <c r="J77" s="11"/>
      <c r="K77" s="11"/>
      <c r="L77" s="11"/>
      <c r="M77" s="11"/>
      <c r="N77" s="11"/>
      <c r="O77" s="11"/>
      <c r="P77" s="11"/>
      <c r="Q77" s="11"/>
      <c r="R77" s="11"/>
      <c r="S77" s="11"/>
      <c r="T77" s="11"/>
      <c r="U77" s="11"/>
      <c r="V77" s="11"/>
      <c r="W77" s="11"/>
      <c r="X77" s="11"/>
      <c r="Y77" s="11"/>
      <c r="Z77" s="11"/>
    </row>
    <row r="78" spans="1:26" ht="12.75" customHeight="1">
      <c r="A78" s="11"/>
      <c r="B78" s="11"/>
      <c r="C78" s="11"/>
      <c r="D78" s="11"/>
      <c r="E78" s="11"/>
      <c r="F78" s="11"/>
      <c r="G78" s="11"/>
      <c r="H78" s="11"/>
      <c r="I78" s="45"/>
      <c r="J78" s="11"/>
      <c r="K78" s="11"/>
      <c r="L78" s="11"/>
      <c r="M78" s="11"/>
      <c r="N78" s="11"/>
      <c r="O78" s="11"/>
      <c r="P78" s="11"/>
      <c r="Q78" s="11"/>
      <c r="R78" s="11"/>
      <c r="S78" s="11"/>
      <c r="T78" s="11"/>
      <c r="U78" s="11"/>
      <c r="V78" s="11"/>
      <c r="W78" s="11"/>
      <c r="X78" s="11"/>
      <c r="Y78" s="11"/>
      <c r="Z78" s="11"/>
    </row>
    <row r="79" spans="1:26" ht="12.75" customHeight="1">
      <c r="A79" s="11"/>
      <c r="B79" s="11"/>
      <c r="C79" s="11"/>
      <c r="D79" s="11"/>
      <c r="E79" s="11"/>
      <c r="F79" s="11"/>
      <c r="G79" s="11"/>
      <c r="H79" s="11"/>
      <c r="I79" s="45"/>
      <c r="J79" s="11"/>
      <c r="K79" s="11"/>
      <c r="L79" s="11"/>
      <c r="M79" s="11"/>
      <c r="N79" s="11"/>
      <c r="O79" s="11"/>
      <c r="P79" s="11"/>
      <c r="Q79" s="11"/>
      <c r="R79" s="11"/>
      <c r="S79" s="11"/>
      <c r="T79" s="11"/>
      <c r="U79" s="11"/>
      <c r="V79" s="11"/>
      <c r="W79" s="11"/>
      <c r="X79" s="11"/>
      <c r="Y79" s="11"/>
      <c r="Z79" s="11"/>
    </row>
    <row r="80" spans="1:26" ht="12.75" customHeight="1">
      <c r="A80" s="11"/>
      <c r="B80" s="11"/>
      <c r="C80" s="11"/>
      <c r="D80" s="11"/>
      <c r="E80" s="11"/>
      <c r="F80" s="11"/>
      <c r="G80" s="11"/>
      <c r="H80" s="11"/>
      <c r="I80" s="45"/>
      <c r="J80" s="11"/>
      <c r="K80" s="11"/>
      <c r="L80" s="11"/>
      <c r="M80" s="11"/>
      <c r="N80" s="11"/>
      <c r="O80" s="11"/>
      <c r="P80" s="11"/>
      <c r="Q80" s="11"/>
      <c r="R80" s="11"/>
      <c r="S80" s="11"/>
      <c r="T80" s="11"/>
      <c r="U80" s="11"/>
      <c r="V80" s="11"/>
      <c r="W80" s="11"/>
      <c r="X80" s="11"/>
      <c r="Y80" s="11"/>
      <c r="Z80" s="11"/>
    </row>
    <row r="81" spans="1:26" ht="12.75" customHeight="1">
      <c r="A81" s="11"/>
      <c r="B81" s="11"/>
      <c r="C81" s="11"/>
      <c r="D81" s="11"/>
      <c r="E81" s="11"/>
      <c r="F81" s="11"/>
      <c r="G81" s="11"/>
      <c r="H81" s="11"/>
      <c r="I81" s="45"/>
      <c r="J81" s="11"/>
      <c r="K81" s="11"/>
      <c r="L81" s="11"/>
      <c r="M81" s="11"/>
      <c r="N81" s="11"/>
      <c r="O81" s="11"/>
      <c r="P81" s="11"/>
      <c r="Q81" s="11"/>
      <c r="R81" s="11"/>
      <c r="S81" s="11"/>
      <c r="T81" s="11"/>
      <c r="U81" s="11"/>
      <c r="V81" s="11"/>
      <c r="W81" s="11"/>
      <c r="X81" s="11"/>
      <c r="Y81" s="11"/>
      <c r="Z81" s="11"/>
    </row>
    <row r="82" spans="1:26" ht="12.75" customHeight="1">
      <c r="A82" s="11"/>
      <c r="B82" s="11"/>
      <c r="C82" s="11"/>
      <c r="D82" s="11"/>
      <c r="E82" s="11"/>
      <c r="F82" s="11"/>
      <c r="G82" s="11"/>
      <c r="H82" s="11"/>
      <c r="I82" s="45"/>
      <c r="J82" s="11"/>
      <c r="K82" s="11"/>
      <c r="L82" s="11"/>
      <c r="M82" s="11"/>
      <c r="N82" s="11"/>
      <c r="O82" s="11"/>
      <c r="P82" s="11"/>
      <c r="Q82" s="11"/>
      <c r="R82" s="11"/>
      <c r="S82" s="11"/>
      <c r="T82" s="11"/>
      <c r="U82" s="11"/>
      <c r="V82" s="11"/>
      <c r="W82" s="11"/>
      <c r="X82" s="11"/>
      <c r="Y82" s="11"/>
      <c r="Z82" s="11"/>
    </row>
    <row r="83" spans="1:26" ht="12.75" customHeight="1">
      <c r="A83" s="11"/>
      <c r="B83" s="11"/>
      <c r="C83" s="11"/>
      <c r="D83" s="11"/>
      <c r="E83" s="11"/>
      <c r="F83" s="11"/>
      <c r="G83" s="11"/>
      <c r="H83" s="11"/>
      <c r="I83" s="45"/>
      <c r="J83" s="11"/>
      <c r="K83" s="11"/>
      <c r="L83" s="11"/>
      <c r="M83" s="11"/>
      <c r="N83" s="11"/>
      <c r="O83" s="11"/>
      <c r="P83" s="11"/>
      <c r="Q83" s="11"/>
      <c r="R83" s="11"/>
      <c r="S83" s="11"/>
      <c r="T83" s="11"/>
      <c r="U83" s="11"/>
      <c r="V83" s="11"/>
      <c r="W83" s="11"/>
      <c r="X83" s="11"/>
      <c r="Y83" s="11"/>
      <c r="Z83" s="11"/>
    </row>
    <row r="84" spans="1:26" ht="12.75" customHeight="1">
      <c r="A84" s="11"/>
      <c r="B84" s="11"/>
      <c r="C84" s="11"/>
      <c r="D84" s="11"/>
      <c r="E84" s="11"/>
      <c r="F84" s="11"/>
      <c r="G84" s="11"/>
      <c r="H84" s="11"/>
      <c r="I84" s="45"/>
      <c r="J84" s="11"/>
      <c r="K84" s="11"/>
      <c r="L84" s="11"/>
      <c r="M84" s="11"/>
      <c r="N84" s="11"/>
      <c r="O84" s="11"/>
      <c r="P84" s="11"/>
      <c r="Q84" s="11"/>
      <c r="R84" s="11"/>
      <c r="S84" s="11"/>
      <c r="T84" s="11"/>
      <c r="U84" s="11"/>
      <c r="V84" s="11"/>
      <c r="W84" s="11"/>
      <c r="X84" s="11"/>
      <c r="Y84" s="11"/>
      <c r="Z84" s="11"/>
    </row>
    <row r="85" spans="1:26" ht="12.75" customHeight="1">
      <c r="A85" s="11"/>
      <c r="B85" s="11"/>
      <c r="C85" s="11"/>
      <c r="D85" s="11"/>
      <c r="E85" s="11"/>
      <c r="F85" s="11"/>
      <c r="G85" s="11"/>
      <c r="H85" s="11"/>
      <c r="I85" s="45"/>
      <c r="J85" s="11"/>
      <c r="K85" s="11"/>
      <c r="L85" s="11"/>
      <c r="M85" s="11"/>
      <c r="N85" s="11"/>
      <c r="O85" s="11"/>
      <c r="P85" s="11"/>
      <c r="Q85" s="11"/>
      <c r="R85" s="11"/>
      <c r="S85" s="11"/>
      <c r="T85" s="11"/>
      <c r="U85" s="11"/>
      <c r="V85" s="11"/>
      <c r="W85" s="11"/>
      <c r="X85" s="11"/>
      <c r="Y85" s="11"/>
      <c r="Z85" s="11"/>
    </row>
    <row r="86" spans="1:26" ht="12.75" customHeight="1">
      <c r="A86" s="11"/>
      <c r="B86" s="11"/>
      <c r="C86" s="11"/>
      <c r="D86" s="11"/>
      <c r="E86" s="11"/>
      <c r="F86" s="11"/>
      <c r="G86" s="11"/>
      <c r="H86" s="11"/>
      <c r="I86" s="45"/>
      <c r="J86" s="11"/>
      <c r="K86" s="11"/>
      <c r="L86" s="11"/>
      <c r="M86" s="11"/>
      <c r="N86" s="11"/>
      <c r="O86" s="11"/>
      <c r="P86" s="11"/>
      <c r="Q86" s="11"/>
      <c r="R86" s="11"/>
      <c r="S86" s="11"/>
      <c r="T86" s="11"/>
      <c r="U86" s="11"/>
      <c r="V86" s="11"/>
      <c r="W86" s="11"/>
      <c r="X86" s="11"/>
      <c r="Y86" s="11"/>
      <c r="Z86" s="11"/>
    </row>
    <row r="87" spans="1:26" ht="12.75" customHeight="1">
      <c r="A87" s="11"/>
      <c r="B87" s="11"/>
      <c r="C87" s="11"/>
      <c r="D87" s="11"/>
      <c r="E87" s="11"/>
      <c r="F87" s="11"/>
      <c r="G87" s="11"/>
      <c r="H87" s="11"/>
      <c r="I87" s="45"/>
      <c r="J87" s="11"/>
      <c r="K87" s="11"/>
      <c r="L87" s="11"/>
      <c r="M87" s="11"/>
      <c r="N87" s="11"/>
      <c r="O87" s="11"/>
      <c r="P87" s="11"/>
      <c r="Q87" s="11"/>
      <c r="R87" s="11"/>
      <c r="S87" s="11"/>
      <c r="T87" s="11"/>
      <c r="U87" s="11"/>
      <c r="V87" s="11"/>
      <c r="W87" s="11"/>
      <c r="X87" s="11"/>
      <c r="Y87" s="11"/>
      <c r="Z87" s="11"/>
    </row>
    <row r="88" spans="1:26" ht="12.75" customHeight="1">
      <c r="A88" s="11"/>
      <c r="B88" s="11"/>
      <c r="C88" s="11"/>
      <c r="D88" s="11"/>
      <c r="E88" s="11"/>
      <c r="F88" s="11"/>
      <c r="G88" s="11"/>
      <c r="H88" s="11"/>
      <c r="I88" s="45"/>
      <c r="J88" s="11"/>
      <c r="K88" s="11"/>
      <c r="L88" s="11"/>
      <c r="M88" s="11"/>
      <c r="N88" s="11"/>
      <c r="O88" s="11"/>
      <c r="P88" s="11"/>
      <c r="Q88" s="11"/>
      <c r="R88" s="11"/>
      <c r="S88" s="11"/>
      <c r="T88" s="11"/>
      <c r="U88" s="11"/>
      <c r="V88" s="11"/>
      <c r="W88" s="11"/>
      <c r="X88" s="11"/>
      <c r="Y88" s="11"/>
      <c r="Z88" s="11"/>
    </row>
    <row r="89" spans="1:26" ht="12.75" customHeight="1">
      <c r="A89" s="11"/>
      <c r="B89" s="11"/>
      <c r="C89" s="11"/>
      <c r="D89" s="11"/>
      <c r="E89" s="11"/>
      <c r="F89" s="11"/>
      <c r="G89" s="11"/>
      <c r="H89" s="11"/>
      <c r="I89" s="45"/>
      <c r="J89" s="11"/>
      <c r="K89" s="11"/>
      <c r="L89" s="11"/>
      <c r="M89" s="11"/>
      <c r="N89" s="11"/>
      <c r="O89" s="11"/>
      <c r="P89" s="11"/>
      <c r="Q89" s="11"/>
      <c r="R89" s="11"/>
      <c r="S89" s="11"/>
      <c r="T89" s="11"/>
      <c r="U89" s="11"/>
      <c r="V89" s="11"/>
      <c r="W89" s="11"/>
      <c r="X89" s="11"/>
      <c r="Y89" s="11"/>
      <c r="Z89" s="11"/>
    </row>
    <row r="90" spans="1:26" ht="12.75" customHeight="1">
      <c r="A90" s="11"/>
      <c r="B90" s="11"/>
      <c r="C90" s="11"/>
      <c r="D90" s="11"/>
      <c r="E90" s="11"/>
      <c r="F90" s="11"/>
      <c r="G90" s="11"/>
      <c r="H90" s="11"/>
      <c r="I90" s="45"/>
      <c r="J90" s="11"/>
      <c r="K90" s="11"/>
      <c r="L90" s="11"/>
      <c r="M90" s="11"/>
      <c r="N90" s="11"/>
      <c r="O90" s="11"/>
      <c r="P90" s="11"/>
      <c r="Q90" s="11"/>
      <c r="R90" s="11"/>
      <c r="S90" s="11"/>
      <c r="T90" s="11"/>
      <c r="U90" s="11"/>
      <c r="V90" s="11"/>
      <c r="W90" s="11"/>
      <c r="X90" s="11"/>
      <c r="Y90" s="11"/>
      <c r="Z90" s="11"/>
    </row>
    <row r="91" spans="1:26" ht="12.75" customHeight="1">
      <c r="A91" s="11"/>
      <c r="B91" s="11"/>
      <c r="C91" s="11"/>
      <c r="D91" s="11"/>
      <c r="E91" s="11"/>
      <c r="F91" s="11"/>
      <c r="G91" s="11"/>
      <c r="H91" s="11"/>
      <c r="I91" s="45"/>
      <c r="J91" s="11"/>
      <c r="K91" s="11"/>
      <c r="L91" s="11"/>
      <c r="M91" s="11"/>
      <c r="N91" s="11"/>
      <c r="O91" s="11"/>
      <c r="P91" s="11"/>
      <c r="Q91" s="11"/>
      <c r="R91" s="11"/>
      <c r="S91" s="11"/>
      <c r="T91" s="11"/>
      <c r="U91" s="11"/>
      <c r="V91" s="11"/>
      <c r="W91" s="11"/>
      <c r="X91" s="11"/>
      <c r="Y91" s="11"/>
      <c r="Z91" s="11"/>
    </row>
    <row r="92" spans="1:26" ht="12.75" customHeight="1">
      <c r="A92" s="11"/>
      <c r="B92" s="11"/>
      <c r="C92" s="11"/>
      <c r="D92" s="11"/>
      <c r="E92" s="11"/>
      <c r="F92" s="11"/>
      <c r="G92" s="11"/>
      <c r="H92" s="11"/>
      <c r="I92" s="45"/>
      <c r="J92" s="11"/>
      <c r="K92" s="11"/>
      <c r="L92" s="11"/>
      <c r="M92" s="11"/>
      <c r="N92" s="11"/>
      <c r="O92" s="11"/>
      <c r="P92" s="11"/>
      <c r="Q92" s="11"/>
      <c r="R92" s="11"/>
      <c r="S92" s="11"/>
      <c r="T92" s="11"/>
      <c r="U92" s="11"/>
      <c r="V92" s="11"/>
      <c r="W92" s="11"/>
      <c r="X92" s="11"/>
      <c r="Y92" s="11"/>
      <c r="Z92" s="11"/>
    </row>
    <row r="93" spans="1:26" ht="12.75" customHeight="1">
      <c r="A93" s="11"/>
      <c r="B93" s="11"/>
      <c r="C93" s="11"/>
      <c r="D93" s="11"/>
      <c r="E93" s="11"/>
      <c r="F93" s="11"/>
      <c r="G93" s="11"/>
      <c r="H93" s="11"/>
      <c r="I93" s="45"/>
      <c r="J93" s="11"/>
      <c r="K93" s="11"/>
      <c r="L93" s="11"/>
      <c r="M93" s="11"/>
      <c r="N93" s="11"/>
      <c r="O93" s="11"/>
      <c r="P93" s="11"/>
      <c r="Q93" s="11"/>
      <c r="R93" s="11"/>
      <c r="S93" s="11"/>
      <c r="T93" s="11"/>
      <c r="U93" s="11"/>
      <c r="V93" s="11"/>
      <c r="W93" s="11"/>
      <c r="X93" s="11"/>
      <c r="Y93" s="11"/>
      <c r="Z93" s="11"/>
    </row>
    <row r="94" spans="1:26" ht="12.75" customHeight="1">
      <c r="A94" s="11"/>
      <c r="B94" s="11"/>
      <c r="C94" s="11"/>
      <c r="D94" s="11"/>
      <c r="E94" s="11"/>
      <c r="F94" s="11"/>
      <c r="G94" s="11"/>
      <c r="H94" s="11"/>
      <c r="I94" s="45"/>
      <c r="J94" s="11"/>
      <c r="K94" s="11"/>
      <c r="L94" s="11"/>
      <c r="M94" s="11"/>
      <c r="N94" s="11"/>
      <c r="O94" s="11"/>
      <c r="P94" s="11"/>
      <c r="Q94" s="11"/>
      <c r="R94" s="11"/>
      <c r="S94" s="11"/>
      <c r="T94" s="11"/>
      <c r="U94" s="11"/>
      <c r="V94" s="11"/>
      <c r="W94" s="11"/>
      <c r="X94" s="11"/>
      <c r="Y94" s="11"/>
      <c r="Z94" s="11"/>
    </row>
    <row r="95" spans="1:26" ht="12.75" customHeight="1">
      <c r="A95" s="11"/>
      <c r="B95" s="11"/>
      <c r="C95" s="11"/>
      <c r="D95" s="11"/>
      <c r="E95" s="11"/>
      <c r="F95" s="11"/>
      <c r="G95" s="11"/>
      <c r="H95" s="11"/>
      <c r="I95" s="45"/>
      <c r="J95" s="11"/>
      <c r="K95" s="11"/>
      <c r="L95" s="11"/>
      <c r="M95" s="11"/>
      <c r="N95" s="11"/>
      <c r="O95" s="11"/>
      <c r="P95" s="11"/>
      <c r="Q95" s="11"/>
      <c r="R95" s="11"/>
      <c r="S95" s="11"/>
      <c r="T95" s="11"/>
      <c r="U95" s="11"/>
      <c r="V95" s="11"/>
      <c r="W95" s="11"/>
      <c r="X95" s="11"/>
      <c r="Y95" s="11"/>
      <c r="Z95" s="11"/>
    </row>
    <row r="96" spans="1:26" ht="12.75" customHeight="1">
      <c r="A96" s="11"/>
      <c r="B96" s="11"/>
      <c r="C96" s="11"/>
      <c r="D96" s="11"/>
      <c r="E96" s="11"/>
      <c r="F96" s="11"/>
      <c r="G96" s="11"/>
      <c r="H96" s="11"/>
      <c r="I96" s="45"/>
      <c r="J96" s="11"/>
      <c r="K96" s="11"/>
      <c r="L96" s="11"/>
      <c r="M96" s="11"/>
      <c r="N96" s="11"/>
      <c r="O96" s="11"/>
      <c r="P96" s="11"/>
      <c r="Q96" s="11"/>
      <c r="R96" s="11"/>
      <c r="S96" s="11"/>
      <c r="T96" s="11"/>
      <c r="U96" s="11"/>
      <c r="V96" s="11"/>
      <c r="W96" s="11"/>
      <c r="X96" s="11"/>
      <c r="Y96" s="11"/>
      <c r="Z96" s="11"/>
    </row>
    <row r="97" spans="1:26" ht="12.75" customHeight="1">
      <c r="A97" s="11"/>
      <c r="B97" s="11"/>
      <c r="C97" s="11"/>
      <c r="D97" s="11"/>
      <c r="E97" s="11"/>
      <c r="F97" s="11"/>
      <c r="G97" s="11"/>
      <c r="H97" s="11"/>
      <c r="I97" s="45"/>
      <c r="J97" s="11"/>
      <c r="K97" s="11"/>
      <c r="L97" s="11"/>
      <c r="M97" s="11"/>
      <c r="N97" s="11"/>
      <c r="O97" s="11"/>
      <c r="P97" s="11"/>
      <c r="Q97" s="11"/>
      <c r="R97" s="11"/>
      <c r="S97" s="11"/>
      <c r="T97" s="11"/>
      <c r="U97" s="11"/>
      <c r="V97" s="11"/>
      <c r="W97" s="11"/>
      <c r="X97" s="11"/>
      <c r="Y97" s="11"/>
      <c r="Z97" s="11"/>
    </row>
    <row r="98" spans="1:26" ht="12.75" customHeight="1">
      <c r="A98" s="11"/>
      <c r="B98" s="11"/>
      <c r="C98" s="11"/>
      <c r="D98" s="11"/>
      <c r="E98" s="11"/>
      <c r="F98" s="11"/>
      <c r="G98" s="11"/>
      <c r="H98" s="11"/>
      <c r="I98" s="45"/>
      <c r="J98" s="11"/>
      <c r="K98" s="11"/>
      <c r="L98" s="11"/>
      <c r="M98" s="11"/>
      <c r="N98" s="11"/>
      <c r="O98" s="11"/>
      <c r="P98" s="11"/>
      <c r="Q98" s="11"/>
      <c r="R98" s="11"/>
      <c r="S98" s="11"/>
      <c r="T98" s="11"/>
      <c r="U98" s="11"/>
      <c r="V98" s="11"/>
      <c r="W98" s="11"/>
      <c r="X98" s="11"/>
      <c r="Y98" s="11"/>
      <c r="Z98" s="11"/>
    </row>
    <row r="99" spans="1:26" ht="12.75" customHeight="1">
      <c r="A99" s="11"/>
      <c r="B99" s="11"/>
      <c r="C99" s="11"/>
      <c r="D99" s="11"/>
      <c r="E99" s="11"/>
      <c r="F99" s="11"/>
      <c r="G99" s="11"/>
      <c r="H99" s="11"/>
      <c r="I99" s="45"/>
      <c r="J99" s="11"/>
      <c r="K99" s="11"/>
      <c r="L99" s="11"/>
      <c r="M99" s="11"/>
      <c r="N99" s="11"/>
      <c r="O99" s="11"/>
      <c r="P99" s="11"/>
      <c r="Q99" s="11"/>
      <c r="R99" s="11"/>
      <c r="S99" s="11"/>
      <c r="T99" s="11"/>
      <c r="U99" s="11"/>
      <c r="V99" s="11"/>
      <c r="W99" s="11"/>
      <c r="X99" s="11"/>
      <c r="Y99" s="11"/>
      <c r="Z99" s="11"/>
    </row>
    <row r="100" spans="1:26" ht="12.75" customHeight="1">
      <c r="A100" s="11"/>
      <c r="B100" s="11"/>
      <c r="C100" s="11"/>
      <c r="D100" s="11"/>
      <c r="E100" s="11"/>
      <c r="F100" s="11"/>
      <c r="G100" s="11"/>
      <c r="H100" s="11"/>
      <c r="I100" s="45"/>
      <c r="J100" s="11"/>
      <c r="K100" s="11"/>
      <c r="L100" s="11"/>
      <c r="M100" s="11"/>
      <c r="N100" s="11"/>
      <c r="O100" s="11"/>
      <c r="P100" s="11"/>
      <c r="Q100" s="11"/>
      <c r="R100" s="11"/>
      <c r="S100" s="11"/>
      <c r="T100" s="11"/>
      <c r="U100" s="11"/>
      <c r="V100" s="11"/>
      <c r="W100" s="11"/>
      <c r="X100" s="11"/>
      <c r="Y100" s="11"/>
      <c r="Z100" s="11"/>
    </row>
    <row r="101" spans="1:26" ht="12.75" customHeight="1">
      <c r="A101" s="11"/>
      <c r="B101" s="11"/>
      <c r="C101" s="11"/>
      <c r="D101" s="11"/>
      <c r="E101" s="11"/>
      <c r="F101" s="11"/>
      <c r="G101" s="11"/>
      <c r="H101" s="11"/>
      <c r="I101" s="45"/>
      <c r="J101" s="11"/>
      <c r="K101" s="11"/>
      <c r="L101" s="11"/>
      <c r="M101" s="11"/>
      <c r="N101" s="11"/>
      <c r="O101" s="11"/>
      <c r="P101" s="11"/>
      <c r="Q101" s="11"/>
      <c r="R101" s="11"/>
      <c r="S101" s="11"/>
      <c r="T101" s="11"/>
      <c r="U101" s="11"/>
      <c r="V101" s="11"/>
      <c r="W101" s="11"/>
      <c r="X101" s="11"/>
      <c r="Y101" s="11"/>
      <c r="Z101" s="11"/>
    </row>
    <row r="102" spans="1:26" ht="12.75" customHeight="1">
      <c r="A102" s="11"/>
      <c r="B102" s="11"/>
      <c r="C102" s="11"/>
      <c r="D102" s="11"/>
      <c r="E102" s="11"/>
      <c r="F102" s="11"/>
      <c r="G102" s="11"/>
      <c r="H102" s="11"/>
      <c r="I102" s="45"/>
      <c r="J102" s="11"/>
      <c r="K102" s="11"/>
      <c r="L102" s="11"/>
      <c r="M102" s="11"/>
      <c r="N102" s="11"/>
      <c r="O102" s="11"/>
      <c r="P102" s="11"/>
      <c r="Q102" s="11"/>
      <c r="R102" s="11"/>
      <c r="S102" s="11"/>
      <c r="T102" s="11"/>
      <c r="U102" s="11"/>
      <c r="V102" s="11"/>
      <c r="W102" s="11"/>
      <c r="X102" s="11"/>
      <c r="Y102" s="11"/>
      <c r="Z102" s="11"/>
    </row>
    <row r="103" spans="1:26" ht="12.75" customHeight="1">
      <c r="A103" s="11"/>
      <c r="B103" s="11"/>
      <c r="C103" s="11"/>
      <c r="D103" s="11"/>
      <c r="E103" s="11"/>
      <c r="F103" s="11"/>
      <c r="G103" s="11"/>
      <c r="H103" s="11"/>
      <c r="I103" s="45"/>
      <c r="J103" s="11"/>
      <c r="K103" s="11"/>
      <c r="L103" s="11"/>
      <c r="M103" s="11"/>
      <c r="N103" s="11"/>
      <c r="O103" s="11"/>
      <c r="P103" s="11"/>
      <c r="Q103" s="11"/>
      <c r="R103" s="11"/>
      <c r="S103" s="11"/>
      <c r="T103" s="11"/>
      <c r="U103" s="11"/>
      <c r="V103" s="11"/>
      <c r="W103" s="11"/>
      <c r="X103" s="11"/>
      <c r="Y103" s="11"/>
      <c r="Z103" s="11"/>
    </row>
    <row r="104" spans="1:26" ht="12.75" customHeight="1">
      <c r="A104" s="11"/>
      <c r="B104" s="11"/>
      <c r="C104" s="11"/>
      <c r="D104" s="11"/>
      <c r="E104" s="11"/>
      <c r="F104" s="11"/>
      <c r="G104" s="11"/>
      <c r="H104" s="11"/>
      <c r="I104" s="45"/>
      <c r="J104" s="11"/>
      <c r="K104" s="11"/>
      <c r="L104" s="11"/>
      <c r="M104" s="11"/>
      <c r="N104" s="11"/>
      <c r="O104" s="11"/>
      <c r="P104" s="11"/>
      <c r="Q104" s="11"/>
      <c r="R104" s="11"/>
      <c r="S104" s="11"/>
      <c r="T104" s="11"/>
      <c r="U104" s="11"/>
      <c r="V104" s="11"/>
      <c r="W104" s="11"/>
      <c r="X104" s="11"/>
      <c r="Y104" s="11"/>
      <c r="Z104" s="11"/>
    </row>
    <row r="105" spans="1:26" ht="12.75" customHeight="1">
      <c r="A105" s="11"/>
      <c r="B105" s="11"/>
      <c r="C105" s="11"/>
      <c r="D105" s="11"/>
      <c r="E105" s="11"/>
      <c r="F105" s="11"/>
      <c r="G105" s="11"/>
      <c r="H105" s="11"/>
      <c r="I105" s="45"/>
      <c r="J105" s="11"/>
      <c r="K105" s="11"/>
      <c r="L105" s="11"/>
      <c r="M105" s="11"/>
      <c r="N105" s="11"/>
      <c r="O105" s="11"/>
      <c r="P105" s="11"/>
      <c r="Q105" s="11"/>
      <c r="R105" s="11"/>
      <c r="S105" s="11"/>
      <c r="T105" s="11"/>
      <c r="U105" s="11"/>
      <c r="V105" s="11"/>
      <c r="W105" s="11"/>
      <c r="X105" s="11"/>
      <c r="Y105" s="11"/>
      <c r="Z105" s="11"/>
    </row>
    <row r="106" spans="1:26" ht="12.75" customHeight="1">
      <c r="A106" s="11"/>
      <c r="B106" s="11"/>
      <c r="C106" s="11"/>
      <c r="D106" s="11"/>
      <c r="E106" s="11"/>
      <c r="F106" s="11"/>
      <c r="G106" s="11"/>
      <c r="H106" s="11"/>
      <c r="I106" s="45"/>
      <c r="J106" s="11"/>
      <c r="K106" s="11"/>
      <c r="L106" s="11"/>
      <c r="M106" s="11"/>
      <c r="N106" s="11"/>
      <c r="O106" s="11"/>
      <c r="P106" s="11"/>
      <c r="Q106" s="11"/>
      <c r="R106" s="11"/>
      <c r="S106" s="11"/>
      <c r="T106" s="11"/>
      <c r="U106" s="11"/>
      <c r="V106" s="11"/>
      <c r="W106" s="11"/>
      <c r="X106" s="11"/>
      <c r="Y106" s="11"/>
      <c r="Z106" s="11"/>
    </row>
    <row r="107" spans="1:26" ht="12.75" customHeight="1">
      <c r="A107" s="11"/>
      <c r="B107" s="11"/>
      <c r="C107" s="11"/>
      <c r="D107" s="11"/>
      <c r="E107" s="11"/>
      <c r="F107" s="11"/>
      <c r="G107" s="11"/>
      <c r="H107" s="11"/>
      <c r="I107" s="45"/>
      <c r="J107" s="11"/>
      <c r="K107" s="11"/>
      <c r="L107" s="11"/>
      <c r="M107" s="11"/>
      <c r="N107" s="11"/>
      <c r="O107" s="11"/>
      <c r="P107" s="11"/>
      <c r="Q107" s="11"/>
      <c r="R107" s="11"/>
      <c r="S107" s="11"/>
      <c r="T107" s="11"/>
      <c r="U107" s="11"/>
      <c r="V107" s="11"/>
      <c r="W107" s="11"/>
      <c r="X107" s="11"/>
      <c r="Y107" s="11"/>
      <c r="Z107" s="11"/>
    </row>
    <row r="108" spans="1:26" ht="12.75" customHeight="1">
      <c r="A108" s="11"/>
      <c r="B108" s="11"/>
      <c r="C108" s="11"/>
      <c r="D108" s="11"/>
      <c r="E108" s="11"/>
      <c r="F108" s="11"/>
      <c r="G108" s="11"/>
      <c r="H108" s="11"/>
      <c r="I108" s="45"/>
      <c r="J108" s="11"/>
      <c r="K108" s="11"/>
      <c r="L108" s="11"/>
      <c r="M108" s="11"/>
      <c r="N108" s="11"/>
      <c r="O108" s="11"/>
      <c r="P108" s="11"/>
      <c r="Q108" s="11"/>
      <c r="R108" s="11"/>
      <c r="S108" s="11"/>
      <c r="T108" s="11"/>
      <c r="U108" s="11"/>
      <c r="V108" s="11"/>
      <c r="W108" s="11"/>
      <c r="X108" s="11"/>
      <c r="Y108" s="11"/>
      <c r="Z108" s="11"/>
    </row>
    <row r="109" spans="1:26" ht="12.75" customHeight="1">
      <c r="A109" s="11"/>
      <c r="B109" s="11"/>
      <c r="C109" s="11"/>
      <c r="D109" s="11"/>
      <c r="E109" s="11"/>
      <c r="F109" s="11"/>
      <c r="G109" s="11"/>
      <c r="H109" s="11"/>
      <c r="I109" s="45"/>
      <c r="J109" s="11"/>
      <c r="K109" s="11"/>
      <c r="L109" s="11"/>
      <c r="M109" s="11"/>
      <c r="N109" s="11"/>
      <c r="O109" s="11"/>
      <c r="P109" s="11"/>
      <c r="Q109" s="11"/>
      <c r="R109" s="11"/>
      <c r="S109" s="11"/>
      <c r="T109" s="11"/>
      <c r="U109" s="11"/>
      <c r="V109" s="11"/>
      <c r="W109" s="11"/>
      <c r="X109" s="11"/>
      <c r="Y109" s="11"/>
      <c r="Z109" s="11"/>
    </row>
    <row r="110" spans="1:26" ht="12.75" customHeight="1">
      <c r="A110" s="11"/>
      <c r="B110" s="11"/>
      <c r="C110" s="11"/>
      <c r="D110" s="11"/>
      <c r="E110" s="11"/>
      <c r="F110" s="11"/>
      <c r="G110" s="11"/>
      <c r="H110" s="11"/>
      <c r="I110" s="45"/>
      <c r="J110" s="11"/>
      <c r="K110" s="11"/>
      <c r="L110" s="11"/>
      <c r="M110" s="11"/>
      <c r="N110" s="11"/>
      <c r="O110" s="11"/>
      <c r="P110" s="11"/>
      <c r="Q110" s="11"/>
      <c r="R110" s="11"/>
      <c r="S110" s="11"/>
      <c r="T110" s="11"/>
      <c r="U110" s="11"/>
      <c r="V110" s="11"/>
      <c r="W110" s="11"/>
      <c r="X110" s="11"/>
      <c r="Y110" s="11"/>
      <c r="Z110" s="11"/>
    </row>
    <row r="111" spans="1:26" ht="12.75" customHeight="1">
      <c r="A111" s="11"/>
      <c r="B111" s="11"/>
      <c r="C111" s="11"/>
      <c r="D111" s="11"/>
      <c r="E111" s="11"/>
      <c r="F111" s="11"/>
      <c r="G111" s="11"/>
      <c r="H111" s="11"/>
      <c r="I111" s="45"/>
      <c r="J111" s="11"/>
      <c r="K111" s="11"/>
      <c r="L111" s="11"/>
      <c r="M111" s="11"/>
      <c r="N111" s="11"/>
      <c r="O111" s="11"/>
      <c r="P111" s="11"/>
      <c r="Q111" s="11"/>
      <c r="R111" s="11"/>
      <c r="S111" s="11"/>
      <c r="T111" s="11"/>
      <c r="U111" s="11"/>
      <c r="V111" s="11"/>
      <c r="W111" s="11"/>
      <c r="X111" s="11"/>
      <c r="Y111" s="11"/>
      <c r="Z111" s="11"/>
    </row>
    <row r="112" spans="1:26" ht="12.75" customHeight="1">
      <c r="A112" s="11"/>
      <c r="B112" s="11"/>
      <c r="C112" s="11"/>
      <c r="D112" s="11"/>
      <c r="E112" s="11"/>
      <c r="F112" s="11"/>
      <c r="G112" s="11"/>
      <c r="H112" s="11"/>
      <c r="I112" s="45"/>
      <c r="J112" s="11"/>
      <c r="K112" s="11"/>
      <c r="L112" s="11"/>
      <c r="M112" s="11"/>
      <c r="N112" s="11"/>
      <c r="O112" s="11"/>
      <c r="P112" s="11"/>
      <c r="Q112" s="11"/>
      <c r="R112" s="11"/>
      <c r="S112" s="11"/>
      <c r="T112" s="11"/>
      <c r="U112" s="11"/>
      <c r="V112" s="11"/>
      <c r="W112" s="11"/>
      <c r="X112" s="11"/>
      <c r="Y112" s="11"/>
      <c r="Z112" s="11"/>
    </row>
    <row r="113" spans="1:26" ht="12.75" customHeight="1">
      <c r="A113" s="11"/>
      <c r="B113" s="11"/>
      <c r="C113" s="11"/>
      <c r="D113" s="11"/>
      <c r="E113" s="11"/>
      <c r="F113" s="11"/>
      <c r="G113" s="11"/>
      <c r="H113" s="11"/>
      <c r="I113" s="45"/>
      <c r="J113" s="11"/>
      <c r="K113" s="11"/>
      <c r="L113" s="11"/>
      <c r="M113" s="11"/>
      <c r="N113" s="11"/>
      <c r="O113" s="11"/>
      <c r="P113" s="11"/>
      <c r="Q113" s="11"/>
      <c r="R113" s="11"/>
      <c r="S113" s="11"/>
      <c r="T113" s="11"/>
      <c r="U113" s="11"/>
      <c r="V113" s="11"/>
      <c r="W113" s="11"/>
      <c r="X113" s="11"/>
      <c r="Y113" s="11"/>
      <c r="Z113" s="11"/>
    </row>
    <row r="114" spans="1:26" ht="12.75" customHeight="1">
      <c r="A114" s="11"/>
      <c r="B114" s="11"/>
      <c r="C114" s="11"/>
      <c r="D114" s="11"/>
      <c r="E114" s="11"/>
      <c r="F114" s="11"/>
      <c r="G114" s="11"/>
      <c r="H114" s="11"/>
      <c r="I114" s="45"/>
      <c r="J114" s="11"/>
      <c r="K114" s="11"/>
      <c r="L114" s="11"/>
      <c r="M114" s="11"/>
      <c r="N114" s="11"/>
      <c r="O114" s="11"/>
      <c r="P114" s="11"/>
      <c r="Q114" s="11"/>
      <c r="R114" s="11"/>
      <c r="S114" s="11"/>
      <c r="T114" s="11"/>
      <c r="U114" s="11"/>
      <c r="V114" s="11"/>
      <c r="W114" s="11"/>
      <c r="X114" s="11"/>
      <c r="Y114" s="11"/>
      <c r="Z114" s="11"/>
    </row>
    <row r="115" spans="1:26" ht="12.75" customHeight="1">
      <c r="A115" s="11"/>
      <c r="B115" s="11"/>
      <c r="C115" s="11"/>
      <c r="D115" s="11"/>
      <c r="E115" s="11"/>
      <c r="F115" s="11"/>
      <c r="G115" s="11"/>
      <c r="H115" s="11"/>
      <c r="I115" s="45"/>
      <c r="J115" s="11"/>
      <c r="K115" s="11"/>
      <c r="L115" s="11"/>
      <c r="M115" s="11"/>
      <c r="N115" s="11"/>
      <c r="O115" s="11"/>
      <c r="P115" s="11"/>
      <c r="Q115" s="11"/>
      <c r="R115" s="11"/>
      <c r="S115" s="11"/>
      <c r="T115" s="11"/>
      <c r="U115" s="11"/>
      <c r="V115" s="11"/>
      <c r="W115" s="11"/>
      <c r="X115" s="11"/>
      <c r="Y115" s="11"/>
      <c r="Z115" s="11"/>
    </row>
    <row r="116" spans="1:26" ht="12.75" customHeight="1">
      <c r="A116" s="11"/>
      <c r="B116" s="11"/>
      <c r="C116" s="11"/>
      <c r="D116" s="11"/>
      <c r="E116" s="11"/>
      <c r="F116" s="11"/>
      <c r="G116" s="11"/>
      <c r="H116" s="11"/>
      <c r="I116" s="45"/>
      <c r="J116" s="11"/>
      <c r="K116" s="11"/>
      <c r="L116" s="11"/>
      <c r="M116" s="11"/>
      <c r="N116" s="11"/>
      <c r="O116" s="11"/>
      <c r="P116" s="11"/>
      <c r="Q116" s="11"/>
      <c r="R116" s="11"/>
      <c r="S116" s="11"/>
      <c r="T116" s="11"/>
      <c r="U116" s="11"/>
      <c r="V116" s="11"/>
      <c r="W116" s="11"/>
      <c r="X116" s="11"/>
      <c r="Y116" s="11"/>
      <c r="Z116" s="11"/>
    </row>
    <row r="117" spans="1:26" ht="12.75" customHeight="1">
      <c r="A117" s="11"/>
      <c r="B117" s="11"/>
      <c r="C117" s="11"/>
      <c r="D117" s="11"/>
      <c r="E117" s="11"/>
      <c r="F117" s="11"/>
      <c r="G117" s="11"/>
      <c r="H117" s="11"/>
      <c r="I117" s="45"/>
      <c r="J117" s="11"/>
      <c r="K117" s="11"/>
      <c r="L117" s="11"/>
      <c r="M117" s="11"/>
      <c r="N117" s="11"/>
      <c r="O117" s="11"/>
      <c r="P117" s="11"/>
      <c r="Q117" s="11"/>
      <c r="R117" s="11"/>
      <c r="S117" s="11"/>
      <c r="T117" s="11"/>
      <c r="U117" s="11"/>
      <c r="V117" s="11"/>
      <c r="W117" s="11"/>
      <c r="X117" s="11"/>
      <c r="Y117" s="11"/>
      <c r="Z117" s="11"/>
    </row>
    <row r="118" spans="1:26" ht="12.75" customHeight="1">
      <c r="A118" s="11"/>
      <c r="B118" s="11"/>
      <c r="C118" s="11"/>
      <c r="D118" s="11"/>
      <c r="E118" s="11"/>
      <c r="F118" s="11"/>
      <c r="G118" s="11"/>
      <c r="H118" s="11"/>
      <c r="I118" s="45"/>
      <c r="J118" s="11"/>
      <c r="K118" s="11"/>
      <c r="L118" s="11"/>
      <c r="M118" s="11"/>
      <c r="N118" s="11"/>
      <c r="O118" s="11"/>
      <c r="P118" s="11"/>
      <c r="Q118" s="11"/>
      <c r="R118" s="11"/>
      <c r="S118" s="11"/>
      <c r="T118" s="11"/>
      <c r="U118" s="11"/>
      <c r="V118" s="11"/>
      <c r="W118" s="11"/>
      <c r="X118" s="11"/>
      <c r="Y118" s="11"/>
      <c r="Z118" s="11"/>
    </row>
    <row r="119" spans="1:26" ht="12.75" customHeight="1">
      <c r="A119" s="11"/>
      <c r="B119" s="11"/>
      <c r="C119" s="11"/>
      <c r="D119" s="11"/>
      <c r="E119" s="11"/>
      <c r="F119" s="11"/>
      <c r="G119" s="11"/>
      <c r="H119" s="11"/>
      <c r="I119" s="45"/>
      <c r="J119" s="11"/>
      <c r="K119" s="11"/>
      <c r="L119" s="11"/>
      <c r="M119" s="11"/>
      <c r="N119" s="11"/>
      <c r="O119" s="11"/>
      <c r="P119" s="11"/>
      <c r="Q119" s="11"/>
      <c r="R119" s="11"/>
      <c r="S119" s="11"/>
      <c r="T119" s="11"/>
      <c r="U119" s="11"/>
      <c r="V119" s="11"/>
      <c r="W119" s="11"/>
      <c r="X119" s="11"/>
      <c r="Y119" s="11"/>
      <c r="Z119" s="11"/>
    </row>
    <row r="120" spans="1:26" ht="12.75" customHeight="1">
      <c r="A120" s="11"/>
      <c r="B120" s="11"/>
      <c r="C120" s="11"/>
      <c r="D120" s="11"/>
      <c r="E120" s="11"/>
      <c r="F120" s="11"/>
      <c r="G120" s="11"/>
      <c r="H120" s="11"/>
      <c r="I120" s="45"/>
      <c r="J120" s="11"/>
      <c r="K120" s="11"/>
      <c r="L120" s="11"/>
      <c r="M120" s="11"/>
      <c r="N120" s="11"/>
      <c r="O120" s="11"/>
      <c r="P120" s="11"/>
      <c r="Q120" s="11"/>
      <c r="R120" s="11"/>
      <c r="S120" s="11"/>
      <c r="T120" s="11"/>
      <c r="U120" s="11"/>
      <c r="V120" s="11"/>
      <c r="W120" s="11"/>
      <c r="X120" s="11"/>
      <c r="Y120" s="11"/>
      <c r="Z120" s="11"/>
    </row>
    <row r="121" spans="1:26" ht="12.75" customHeight="1">
      <c r="A121" s="11"/>
      <c r="B121" s="11"/>
      <c r="C121" s="11"/>
      <c r="D121" s="11"/>
      <c r="E121" s="11"/>
      <c r="F121" s="11"/>
      <c r="G121" s="11"/>
      <c r="H121" s="11"/>
      <c r="I121" s="45"/>
      <c r="J121" s="11"/>
      <c r="K121" s="11"/>
      <c r="L121" s="11"/>
      <c r="M121" s="11"/>
      <c r="N121" s="11"/>
      <c r="O121" s="11"/>
      <c r="P121" s="11"/>
      <c r="Q121" s="11"/>
      <c r="R121" s="11"/>
      <c r="S121" s="11"/>
      <c r="T121" s="11"/>
      <c r="U121" s="11"/>
      <c r="V121" s="11"/>
      <c r="W121" s="11"/>
      <c r="X121" s="11"/>
      <c r="Y121" s="11"/>
      <c r="Z121" s="11"/>
    </row>
    <row r="122" spans="1:26" ht="12.75" customHeight="1">
      <c r="A122" s="11"/>
      <c r="B122" s="11"/>
      <c r="C122" s="11"/>
      <c r="D122" s="11"/>
      <c r="E122" s="11"/>
      <c r="F122" s="11"/>
      <c r="G122" s="11"/>
      <c r="H122" s="11"/>
      <c r="I122" s="45"/>
      <c r="J122" s="11"/>
      <c r="K122" s="11"/>
      <c r="L122" s="11"/>
      <c r="M122" s="11"/>
      <c r="N122" s="11"/>
      <c r="O122" s="11"/>
      <c r="P122" s="11"/>
      <c r="Q122" s="11"/>
      <c r="R122" s="11"/>
      <c r="S122" s="11"/>
      <c r="T122" s="11"/>
      <c r="U122" s="11"/>
      <c r="V122" s="11"/>
      <c r="W122" s="11"/>
      <c r="X122" s="11"/>
      <c r="Y122" s="11"/>
      <c r="Z122" s="11"/>
    </row>
    <row r="123" spans="1:26" ht="12.75" customHeight="1">
      <c r="A123" s="11"/>
      <c r="B123" s="11"/>
      <c r="C123" s="11"/>
      <c r="D123" s="11"/>
      <c r="E123" s="11"/>
      <c r="F123" s="11"/>
      <c r="G123" s="11"/>
      <c r="H123" s="11"/>
      <c r="I123" s="45"/>
      <c r="J123" s="11"/>
      <c r="K123" s="11"/>
      <c r="L123" s="11"/>
      <c r="M123" s="11"/>
      <c r="N123" s="11"/>
      <c r="O123" s="11"/>
      <c r="P123" s="11"/>
      <c r="Q123" s="11"/>
      <c r="R123" s="11"/>
      <c r="S123" s="11"/>
      <c r="T123" s="11"/>
      <c r="U123" s="11"/>
      <c r="V123" s="11"/>
      <c r="W123" s="11"/>
      <c r="X123" s="11"/>
      <c r="Y123" s="11"/>
      <c r="Z123" s="11"/>
    </row>
    <row r="124" spans="1:26" ht="12.75" customHeight="1">
      <c r="A124" s="11"/>
      <c r="B124" s="11"/>
      <c r="C124" s="11"/>
      <c r="D124" s="11"/>
      <c r="E124" s="11"/>
      <c r="F124" s="11"/>
      <c r="G124" s="11"/>
      <c r="H124" s="11"/>
      <c r="I124" s="45"/>
      <c r="J124" s="11"/>
      <c r="K124" s="11"/>
      <c r="L124" s="11"/>
      <c r="M124" s="11"/>
      <c r="N124" s="11"/>
      <c r="O124" s="11"/>
      <c r="P124" s="11"/>
      <c r="Q124" s="11"/>
      <c r="R124" s="11"/>
      <c r="S124" s="11"/>
      <c r="T124" s="11"/>
      <c r="U124" s="11"/>
      <c r="V124" s="11"/>
      <c r="W124" s="11"/>
      <c r="X124" s="11"/>
      <c r="Y124" s="11"/>
      <c r="Z124" s="11"/>
    </row>
    <row r="125" spans="1:26" ht="12.75" customHeight="1">
      <c r="A125" s="11"/>
      <c r="B125" s="11"/>
      <c r="C125" s="11"/>
      <c r="D125" s="11"/>
      <c r="E125" s="11"/>
      <c r="F125" s="11"/>
      <c r="G125" s="11"/>
      <c r="H125" s="11"/>
      <c r="I125" s="45"/>
      <c r="J125" s="11"/>
      <c r="K125" s="11"/>
      <c r="L125" s="11"/>
      <c r="M125" s="11"/>
      <c r="N125" s="11"/>
      <c r="O125" s="11"/>
      <c r="P125" s="11"/>
      <c r="Q125" s="11"/>
      <c r="R125" s="11"/>
      <c r="S125" s="11"/>
      <c r="T125" s="11"/>
      <c r="U125" s="11"/>
      <c r="V125" s="11"/>
      <c r="W125" s="11"/>
      <c r="X125" s="11"/>
      <c r="Y125" s="11"/>
      <c r="Z125" s="11"/>
    </row>
    <row r="126" spans="1:26" ht="12.75" customHeight="1">
      <c r="A126" s="11"/>
      <c r="B126" s="11"/>
      <c r="C126" s="11"/>
      <c r="D126" s="11"/>
      <c r="E126" s="11"/>
      <c r="F126" s="11"/>
      <c r="G126" s="11"/>
      <c r="H126" s="11"/>
      <c r="I126" s="45"/>
      <c r="J126" s="11"/>
      <c r="K126" s="11"/>
      <c r="L126" s="11"/>
      <c r="M126" s="11"/>
      <c r="N126" s="11"/>
      <c r="O126" s="11"/>
      <c r="P126" s="11"/>
      <c r="Q126" s="11"/>
      <c r="R126" s="11"/>
      <c r="S126" s="11"/>
      <c r="T126" s="11"/>
      <c r="U126" s="11"/>
      <c r="V126" s="11"/>
      <c r="W126" s="11"/>
      <c r="X126" s="11"/>
      <c r="Y126" s="11"/>
      <c r="Z126" s="11"/>
    </row>
    <row r="127" spans="1:26" ht="12.75" customHeight="1">
      <c r="A127" s="11"/>
      <c r="B127" s="11"/>
      <c r="C127" s="11"/>
      <c r="D127" s="11"/>
      <c r="E127" s="11"/>
      <c r="F127" s="11"/>
      <c r="G127" s="11"/>
      <c r="H127" s="11"/>
      <c r="I127" s="45"/>
      <c r="J127" s="11"/>
      <c r="K127" s="11"/>
      <c r="L127" s="11"/>
      <c r="M127" s="11"/>
      <c r="N127" s="11"/>
      <c r="O127" s="11"/>
      <c r="P127" s="11"/>
      <c r="Q127" s="11"/>
      <c r="R127" s="11"/>
      <c r="S127" s="11"/>
      <c r="T127" s="11"/>
      <c r="U127" s="11"/>
      <c r="V127" s="11"/>
      <c r="W127" s="11"/>
      <c r="X127" s="11"/>
      <c r="Y127" s="11"/>
      <c r="Z127" s="11"/>
    </row>
    <row r="128" spans="1:26" ht="12.75" customHeight="1">
      <c r="A128" s="11"/>
      <c r="B128" s="11"/>
      <c r="C128" s="11"/>
      <c r="D128" s="11"/>
      <c r="E128" s="11"/>
      <c r="F128" s="11"/>
      <c r="G128" s="11"/>
      <c r="H128" s="11"/>
      <c r="I128" s="45"/>
      <c r="J128" s="11"/>
      <c r="K128" s="11"/>
      <c r="L128" s="11"/>
      <c r="M128" s="11"/>
      <c r="N128" s="11"/>
      <c r="O128" s="11"/>
      <c r="P128" s="11"/>
      <c r="Q128" s="11"/>
      <c r="R128" s="11"/>
      <c r="S128" s="11"/>
      <c r="T128" s="11"/>
      <c r="U128" s="11"/>
      <c r="V128" s="11"/>
      <c r="W128" s="11"/>
      <c r="X128" s="11"/>
      <c r="Y128" s="11"/>
      <c r="Z128" s="11"/>
    </row>
    <row r="129" spans="1:26" ht="12.75" customHeight="1">
      <c r="A129" s="11"/>
      <c r="B129" s="11"/>
      <c r="C129" s="11"/>
      <c r="D129" s="11"/>
      <c r="E129" s="11"/>
      <c r="F129" s="11"/>
      <c r="G129" s="11"/>
      <c r="H129" s="11"/>
      <c r="I129" s="45"/>
      <c r="J129" s="11"/>
      <c r="K129" s="11"/>
      <c r="L129" s="11"/>
      <c r="M129" s="11"/>
      <c r="N129" s="11"/>
      <c r="O129" s="11"/>
      <c r="P129" s="11"/>
      <c r="Q129" s="11"/>
      <c r="R129" s="11"/>
      <c r="S129" s="11"/>
      <c r="T129" s="11"/>
      <c r="U129" s="11"/>
      <c r="V129" s="11"/>
      <c r="W129" s="11"/>
      <c r="X129" s="11"/>
      <c r="Y129" s="11"/>
      <c r="Z129" s="11"/>
    </row>
    <row r="130" spans="1:26" ht="12.75" customHeight="1">
      <c r="A130" s="11"/>
      <c r="B130" s="11"/>
      <c r="C130" s="11"/>
      <c r="D130" s="11"/>
      <c r="E130" s="11"/>
      <c r="F130" s="11"/>
      <c r="G130" s="11"/>
      <c r="H130" s="11"/>
      <c r="I130" s="45"/>
      <c r="J130" s="11"/>
      <c r="K130" s="11"/>
      <c r="L130" s="11"/>
      <c r="M130" s="11"/>
      <c r="N130" s="11"/>
      <c r="O130" s="11"/>
      <c r="P130" s="11"/>
      <c r="Q130" s="11"/>
      <c r="R130" s="11"/>
      <c r="S130" s="11"/>
      <c r="T130" s="11"/>
      <c r="U130" s="11"/>
      <c r="V130" s="11"/>
      <c r="W130" s="11"/>
      <c r="X130" s="11"/>
      <c r="Y130" s="11"/>
      <c r="Z130" s="11"/>
    </row>
    <row r="131" spans="1:26" ht="12.75" customHeight="1">
      <c r="A131" s="11"/>
      <c r="B131" s="11"/>
      <c r="C131" s="11"/>
      <c r="D131" s="11"/>
      <c r="E131" s="11"/>
      <c r="F131" s="11"/>
      <c r="G131" s="11"/>
      <c r="H131" s="11"/>
      <c r="I131" s="45"/>
      <c r="J131" s="11"/>
      <c r="K131" s="11"/>
      <c r="L131" s="11"/>
      <c r="M131" s="11"/>
      <c r="N131" s="11"/>
      <c r="O131" s="11"/>
      <c r="P131" s="11"/>
      <c r="Q131" s="11"/>
      <c r="R131" s="11"/>
      <c r="S131" s="11"/>
      <c r="T131" s="11"/>
      <c r="U131" s="11"/>
      <c r="V131" s="11"/>
      <c r="W131" s="11"/>
      <c r="X131" s="11"/>
      <c r="Y131" s="11"/>
      <c r="Z131" s="11"/>
    </row>
    <row r="132" spans="1:26" ht="12.75" customHeight="1">
      <c r="A132" s="11"/>
      <c r="B132" s="11"/>
      <c r="C132" s="11"/>
      <c r="D132" s="11"/>
      <c r="E132" s="11"/>
      <c r="F132" s="11"/>
      <c r="G132" s="11"/>
      <c r="H132" s="11"/>
      <c r="I132" s="45"/>
      <c r="J132" s="11"/>
      <c r="K132" s="11"/>
      <c r="L132" s="11"/>
      <c r="M132" s="11"/>
      <c r="N132" s="11"/>
      <c r="O132" s="11"/>
      <c r="P132" s="11"/>
      <c r="Q132" s="11"/>
      <c r="R132" s="11"/>
      <c r="S132" s="11"/>
      <c r="T132" s="11"/>
      <c r="U132" s="11"/>
      <c r="V132" s="11"/>
      <c r="W132" s="11"/>
      <c r="X132" s="11"/>
      <c r="Y132" s="11"/>
      <c r="Z132" s="11"/>
    </row>
    <row r="133" spans="1:26" ht="12.75" customHeight="1">
      <c r="A133" s="11"/>
      <c r="B133" s="11"/>
      <c r="C133" s="11"/>
      <c r="D133" s="11"/>
      <c r="E133" s="11"/>
      <c r="F133" s="11"/>
      <c r="G133" s="11"/>
      <c r="H133" s="11"/>
      <c r="I133" s="45"/>
      <c r="J133" s="11"/>
      <c r="K133" s="11"/>
      <c r="L133" s="11"/>
      <c r="M133" s="11"/>
      <c r="N133" s="11"/>
      <c r="O133" s="11"/>
      <c r="P133" s="11"/>
      <c r="Q133" s="11"/>
      <c r="R133" s="11"/>
      <c r="S133" s="11"/>
      <c r="T133" s="11"/>
      <c r="U133" s="11"/>
      <c r="V133" s="11"/>
      <c r="W133" s="11"/>
      <c r="X133" s="11"/>
      <c r="Y133" s="11"/>
      <c r="Z133" s="11"/>
    </row>
    <row r="134" spans="1:26" ht="12.75" customHeight="1">
      <c r="A134" s="11"/>
      <c r="B134" s="11"/>
      <c r="C134" s="11"/>
      <c r="D134" s="11"/>
      <c r="E134" s="11"/>
      <c r="F134" s="11"/>
      <c r="G134" s="11"/>
      <c r="H134" s="11"/>
      <c r="I134" s="45"/>
      <c r="J134" s="11"/>
      <c r="K134" s="11"/>
      <c r="L134" s="11"/>
      <c r="M134" s="11"/>
      <c r="N134" s="11"/>
      <c r="O134" s="11"/>
      <c r="P134" s="11"/>
      <c r="Q134" s="11"/>
      <c r="R134" s="11"/>
      <c r="S134" s="11"/>
      <c r="T134" s="11"/>
      <c r="U134" s="11"/>
      <c r="V134" s="11"/>
      <c r="W134" s="11"/>
      <c r="X134" s="11"/>
      <c r="Y134" s="11"/>
      <c r="Z134" s="11"/>
    </row>
    <row r="135" spans="1:26" ht="12.75" customHeight="1">
      <c r="A135" s="11"/>
      <c r="B135" s="11"/>
      <c r="C135" s="11"/>
      <c r="D135" s="11"/>
      <c r="E135" s="11"/>
      <c r="F135" s="11"/>
      <c r="G135" s="11"/>
      <c r="H135" s="11"/>
      <c r="I135" s="45"/>
      <c r="J135" s="11"/>
      <c r="K135" s="11"/>
      <c r="L135" s="11"/>
      <c r="M135" s="11"/>
      <c r="N135" s="11"/>
      <c r="O135" s="11"/>
      <c r="P135" s="11"/>
      <c r="Q135" s="11"/>
      <c r="R135" s="11"/>
      <c r="S135" s="11"/>
      <c r="T135" s="11"/>
      <c r="U135" s="11"/>
      <c r="V135" s="11"/>
      <c r="W135" s="11"/>
      <c r="X135" s="11"/>
      <c r="Y135" s="11"/>
      <c r="Z135" s="11"/>
    </row>
    <row r="136" spans="1:26" ht="12.75" customHeight="1">
      <c r="A136" s="11"/>
      <c r="B136" s="11"/>
      <c r="C136" s="11"/>
      <c r="D136" s="11"/>
      <c r="E136" s="11"/>
      <c r="F136" s="11"/>
      <c r="G136" s="11"/>
      <c r="H136" s="11"/>
      <c r="I136" s="45"/>
      <c r="J136" s="11"/>
      <c r="K136" s="11"/>
      <c r="L136" s="11"/>
      <c r="M136" s="11"/>
      <c r="N136" s="11"/>
      <c r="O136" s="11"/>
      <c r="P136" s="11"/>
      <c r="Q136" s="11"/>
      <c r="R136" s="11"/>
      <c r="S136" s="11"/>
      <c r="T136" s="11"/>
      <c r="U136" s="11"/>
      <c r="V136" s="11"/>
      <c r="W136" s="11"/>
      <c r="X136" s="11"/>
      <c r="Y136" s="11"/>
      <c r="Z136" s="11"/>
    </row>
    <row r="137" spans="1:26" ht="12.75" customHeight="1">
      <c r="A137" s="11"/>
      <c r="B137" s="11"/>
      <c r="C137" s="11"/>
      <c r="D137" s="11"/>
      <c r="E137" s="11"/>
      <c r="F137" s="11"/>
      <c r="G137" s="11"/>
      <c r="H137" s="11"/>
      <c r="I137" s="45"/>
      <c r="J137" s="11"/>
      <c r="K137" s="11"/>
      <c r="L137" s="11"/>
      <c r="M137" s="11"/>
      <c r="N137" s="11"/>
      <c r="O137" s="11"/>
      <c r="P137" s="11"/>
      <c r="Q137" s="11"/>
      <c r="R137" s="11"/>
      <c r="S137" s="11"/>
      <c r="T137" s="11"/>
      <c r="U137" s="11"/>
      <c r="V137" s="11"/>
      <c r="W137" s="11"/>
      <c r="X137" s="11"/>
      <c r="Y137" s="11"/>
      <c r="Z137" s="11"/>
    </row>
    <row r="138" spans="1:26" ht="12.75" customHeight="1">
      <c r="A138" s="11"/>
      <c r="B138" s="11"/>
      <c r="C138" s="11"/>
      <c r="D138" s="11"/>
      <c r="E138" s="11"/>
      <c r="F138" s="11"/>
      <c r="G138" s="11"/>
      <c r="H138" s="11"/>
      <c r="I138" s="45"/>
      <c r="J138" s="11"/>
      <c r="K138" s="11"/>
      <c r="L138" s="11"/>
      <c r="M138" s="11"/>
      <c r="N138" s="11"/>
      <c r="O138" s="11"/>
      <c r="P138" s="11"/>
      <c r="Q138" s="11"/>
      <c r="R138" s="11"/>
      <c r="S138" s="11"/>
      <c r="T138" s="11"/>
      <c r="U138" s="11"/>
      <c r="V138" s="11"/>
      <c r="W138" s="11"/>
      <c r="X138" s="11"/>
      <c r="Y138" s="11"/>
      <c r="Z138" s="11"/>
    </row>
    <row r="139" spans="1:26" ht="12.75" customHeight="1">
      <c r="A139" s="11"/>
      <c r="B139" s="11"/>
      <c r="C139" s="11"/>
      <c r="D139" s="11"/>
      <c r="E139" s="11"/>
      <c r="F139" s="11"/>
      <c r="G139" s="11"/>
      <c r="H139" s="11"/>
      <c r="I139" s="45"/>
      <c r="J139" s="11"/>
      <c r="K139" s="11"/>
      <c r="L139" s="11"/>
      <c r="M139" s="11"/>
      <c r="N139" s="11"/>
      <c r="O139" s="11"/>
      <c r="P139" s="11"/>
      <c r="Q139" s="11"/>
      <c r="R139" s="11"/>
      <c r="S139" s="11"/>
      <c r="T139" s="11"/>
      <c r="U139" s="11"/>
      <c r="V139" s="11"/>
      <c r="W139" s="11"/>
      <c r="X139" s="11"/>
      <c r="Y139" s="11"/>
      <c r="Z139" s="11"/>
    </row>
    <row r="140" spans="1:26" ht="12.75" customHeight="1">
      <c r="A140" s="11"/>
      <c r="B140" s="11"/>
      <c r="C140" s="11"/>
      <c r="D140" s="11"/>
      <c r="E140" s="11"/>
      <c r="F140" s="11"/>
      <c r="G140" s="11"/>
      <c r="H140" s="11"/>
      <c r="I140" s="45"/>
      <c r="J140" s="11"/>
      <c r="K140" s="11"/>
      <c r="L140" s="11"/>
      <c r="M140" s="11"/>
      <c r="N140" s="11"/>
      <c r="O140" s="11"/>
      <c r="P140" s="11"/>
      <c r="Q140" s="11"/>
      <c r="R140" s="11"/>
      <c r="S140" s="11"/>
      <c r="T140" s="11"/>
      <c r="U140" s="11"/>
      <c r="V140" s="11"/>
      <c r="W140" s="11"/>
      <c r="X140" s="11"/>
      <c r="Y140" s="11"/>
      <c r="Z140" s="11"/>
    </row>
    <row r="141" spans="1:26" ht="12.75" customHeight="1">
      <c r="A141" s="11"/>
      <c r="B141" s="11"/>
      <c r="C141" s="11"/>
      <c r="D141" s="11"/>
      <c r="E141" s="11"/>
      <c r="F141" s="11"/>
      <c r="G141" s="11"/>
      <c r="H141" s="11"/>
      <c r="I141" s="45"/>
      <c r="J141" s="11"/>
      <c r="K141" s="11"/>
      <c r="L141" s="11"/>
      <c r="M141" s="11"/>
      <c r="N141" s="11"/>
      <c r="O141" s="11"/>
      <c r="P141" s="11"/>
      <c r="Q141" s="11"/>
      <c r="R141" s="11"/>
      <c r="S141" s="11"/>
      <c r="T141" s="11"/>
      <c r="U141" s="11"/>
      <c r="V141" s="11"/>
      <c r="W141" s="11"/>
      <c r="X141" s="11"/>
      <c r="Y141" s="11"/>
      <c r="Z141" s="11"/>
    </row>
    <row r="142" spans="1:26" ht="12.75" customHeight="1">
      <c r="A142" s="11"/>
      <c r="B142" s="11"/>
      <c r="C142" s="11"/>
      <c r="D142" s="11"/>
      <c r="E142" s="11"/>
      <c r="F142" s="11"/>
      <c r="G142" s="11"/>
      <c r="H142" s="11"/>
      <c r="I142" s="45"/>
      <c r="J142" s="11"/>
      <c r="K142" s="11"/>
      <c r="L142" s="11"/>
      <c r="M142" s="11"/>
      <c r="N142" s="11"/>
      <c r="O142" s="11"/>
      <c r="P142" s="11"/>
      <c r="Q142" s="11"/>
      <c r="R142" s="11"/>
      <c r="S142" s="11"/>
      <c r="T142" s="11"/>
      <c r="U142" s="11"/>
      <c r="V142" s="11"/>
      <c r="W142" s="11"/>
      <c r="X142" s="11"/>
      <c r="Y142" s="11"/>
      <c r="Z142" s="11"/>
    </row>
    <row r="143" spans="1:26" ht="12.75" customHeight="1">
      <c r="A143" s="11"/>
      <c r="B143" s="11"/>
      <c r="C143" s="11"/>
      <c r="D143" s="11"/>
      <c r="E143" s="11"/>
      <c r="F143" s="11"/>
      <c r="G143" s="11"/>
      <c r="H143" s="11"/>
      <c r="I143" s="45"/>
      <c r="J143" s="11"/>
      <c r="K143" s="11"/>
      <c r="L143" s="11"/>
      <c r="M143" s="11"/>
      <c r="N143" s="11"/>
      <c r="O143" s="11"/>
      <c r="P143" s="11"/>
      <c r="Q143" s="11"/>
      <c r="R143" s="11"/>
      <c r="S143" s="11"/>
      <c r="T143" s="11"/>
      <c r="U143" s="11"/>
      <c r="V143" s="11"/>
      <c r="W143" s="11"/>
      <c r="X143" s="11"/>
      <c r="Y143" s="11"/>
      <c r="Z143" s="11"/>
    </row>
    <row r="144" spans="1:26" ht="12.75" customHeight="1">
      <c r="A144" s="11"/>
      <c r="B144" s="11"/>
      <c r="C144" s="11"/>
      <c r="D144" s="11"/>
      <c r="E144" s="11"/>
      <c r="F144" s="11"/>
      <c r="G144" s="11"/>
      <c r="H144" s="11"/>
      <c r="I144" s="45"/>
      <c r="J144" s="11"/>
      <c r="K144" s="11"/>
      <c r="L144" s="11"/>
      <c r="M144" s="11"/>
      <c r="N144" s="11"/>
      <c r="O144" s="11"/>
      <c r="P144" s="11"/>
      <c r="Q144" s="11"/>
      <c r="R144" s="11"/>
      <c r="S144" s="11"/>
      <c r="T144" s="11"/>
      <c r="U144" s="11"/>
      <c r="V144" s="11"/>
      <c r="W144" s="11"/>
      <c r="X144" s="11"/>
      <c r="Y144" s="11"/>
      <c r="Z144" s="11"/>
    </row>
    <row r="145" spans="1:26" ht="12.75" customHeight="1">
      <c r="A145" s="11"/>
      <c r="B145" s="11"/>
      <c r="C145" s="11"/>
      <c r="D145" s="11"/>
      <c r="E145" s="11"/>
      <c r="F145" s="11"/>
      <c r="G145" s="11"/>
      <c r="H145" s="11"/>
      <c r="I145" s="45"/>
      <c r="J145" s="11"/>
      <c r="K145" s="11"/>
      <c r="L145" s="11"/>
      <c r="M145" s="11"/>
      <c r="N145" s="11"/>
      <c r="O145" s="11"/>
      <c r="P145" s="11"/>
      <c r="Q145" s="11"/>
      <c r="R145" s="11"/>
      <c r="S145" s="11"/>
      <c r="T145" s="11"/>
      <c r="U145" s="11"/>
      <c r="V145" s="11"/>
      <c r="W145" s="11"/>
      <c r="X145" s="11"/>
      <c r="Y145" s="11"/>
      <c r="Z145" s="11"/>
    </row>
    <row r="146" spans="1:26" ht="12.75" customHeight="1">
      <c r="A146" s="11"/>
      <c r="B146" s="11"/>
      <c r="C146" s="11"/>
      <c r="D146" s="11"/>
      <c r="E146" s="11"/>
      <c r="F146" s="11"/>
      <c r="G146" s="11"/>
      <c r="H146" s="11"/>
      <c r="I146" s="45"/>
      <c r="J146" s="11"/>
      <c r="K146" s="11"/>
      <c r="L146" s="11"/>
      <c r="M146" s="11"/>
      <c r="N146" s="11"/>
      <c r="O146" s="11"/>
      <c r="P146" s="11"/>
      <c r="Q146" s="11"/>
      <c r="R146" s="11"/>
      <c r="S146" s="11"/>
      <c r="T146" s="11"/>
      <c r="U146" s="11"/>
      <c r="V146" s="11"/>
      <c r="W146" s="11"/>
      <c r="X146" s="11"/>
      <c r="Y146" s="11"/>
      <c r="Z146" s="11"/>
    </row>
    <row r="147" spans="1:26" ht="12.75" customHeight="1">
      <c r="A147" s="11"/>
      <c r="B147" s="11"/>
      <c r="C147" s="11"/>
      <c r="D147" s="11"/>
      <c r="E147" s="11"/>
      <c r="F147" s="11"/>
      <c r="G147" s="11"/>
      <c r="H147" s="11"/>
      <c r="I147" s="45"/>
      <c r="J147" s="11"/>
      <c r="K147" s="11"/>
      <c r="L147" s="11"/>
      <c r="M147" s="11"/>
      <c r="N147" s="11"/>
      <c r="O147" s="11"/>
      <c r="P147" s="11"/>
      <c r="Q147" s="11"/>
      <c r="R147" s="11"/>
      <c r="S147" s="11"/>
      <c r="T147" s="11"/>
      <c r="U147" s="11"/>
      <c r="V147" s="11"/>
      <c r="W147" s="11"/>
      <c r="X147" s="11"/>
      <c r="Y147" s="11"/>
      <c r="Z147" s="11"/>
    </row>
    <row r="148" spans="1:26" ht="12.75" customHeight="1">
      <c r="A148" s="11"/>
      <c r="B148" s="11"/>
      <c r="C148" s="11"/>
      <c r="D148" s="11"/>
      <c r="E148" s="11"/>
      <c r="F148" s="11"/>
      <c r="G148" s="11"/>
      <c r="H148" s="11"/>
      <c r="I148" s="45"/>
      <c r="J148" s="11"/>
      <c r="K148" s="11"/>
      <c r="L148" s="11"/>
      <c r="M148" s="11"/>
      <c r="N148" s="11"/>
      <c r="O148" s="11"/>
      <c r="P148" s="11"/>
      <c r="Q148" s="11"/>
      <c r="R148" s="11"/>
      <c r="S148" s="11"/>
      <c r="T148" s="11"/>
      <c r="U148" s="11"/>
      <c r="V148" s="11"/>
      <c r="W148" s="11"/>
      <c r="X148" s="11"/>
      <c r="Y148" s="11"/>
      <c r="Z148" s="11"/>
    </row>
    <row r="149" spans="1:26" ht="12.75" customHeight="1">
      <c r="A149" s="11"/>
      <c r="B149" s="11"/>
      <c r="C149" s="11"/>
      <c r="D149" s="11"/>
      <c r="E149" s="11"/>
      <c r="F149" s="11"/>
      <c r="G149" s="11"/>
      <c r="H149" s="11"/>
      <c r="I149" s="45"/>
      <c r="J149" s="11"/>
      <c r="K149" s="11"/>
      <c r="L149" s="11"/>
      <c r="M149" s="11"/>
      <c r="N149" s="11"/>
      <c r="O149" s="11"/>
      <c r="P149" s="11"/>
      <c r="Q149" s="11"/>
      <c r="R149" s="11"/>
      <c r="S149" s="11"/>
      <c r="T149" s="11"/>
      <c r="U149" s="11"/>
      <c r="V149" s="11"/>
      <c r="W149" s="11"/>
      <c r="X149" s="11"/>
      <c r="Y149" s="11"/>
      <c r="Z149" s="11"/>
    </row>
    <row r="150" spans="1:26" ht="12.75" customHeight="1">
      <c r="A150" s="11"/>
      <c r="B150" s="11"/>
      <c r="C150" s="11"/>
      <c r="D150" s="11"/>
      <c r="E150" s="11"/>
      <c r="F150" s="11"/>
      <c r="G150" s="11"/>
      <c r="H150" s="11"/>
      <c r="I150" s="45"/>
      <c r="J150" s="11"/>
      <c r="K150" s="11"/>
      <c r="L150" s="11"/>
      <c r="M150" s="11"/>
      <c r="N150" s="11"/>
      <c r="O150" s="11"/>
      <c r="P150" s="11"/>
      <c r="Q150" s="11"/>
      <c r="R150" s="11"/>
      <c r="S150" s="11"/>
      <c r="T150" s="11"/>
      <c r="U150" s="11"/>
      <c r="V150" s="11"/>
      <c r="W150" s="11"/>
      <c r="X150" s="11"/>
      <c r="Y150" s="11"/>
      <c r="Z150" s="11"/>
    </row>
    <row r="151" spans="1:26" ht="12.75" customHeight="1">
      <c r="A151" s="11"/>
      <c r="B151" s="11"/>
      <c r="C151" s="11"/>
      <c r="D151" s="11"/>
      <c r="E151" s="11"/>
      <c r="F151" s="11"/>
      <c r="G151" s="11"/>
      <c r="H151" s="11"/>
      <c r="I151" s="45"/>
      <c r="J151" s="11"/>
      <c r="K151" s="11"/>
      <c r="L151" s="11"/>
      <c r="M151" s="11"/>
      <c r="N151" s="11"/>
      <c r="O151" s="11"/>
      <c r="P151" s="11"/>
      <c r="Q151" s="11"/>
      <c r="R151" s="11"/>
      <c r="S151" s="11"/>
      <c r="T151" s="11"/>
      <c r="U151" s="11"/>
      <c r="V151" s="11"/>
      <c r="W151" s="11"/>
      <c r="X151" s="11"/>
      <c r="Y151" s="11"/>
      <c r="Z151" s="11"/>
    </row>
    <row r="152" spans="1:26" ht="12.75" customHeight="1">
      <c r="A152" s="11"/>
      <c r="B152" s="11"/>
      <c r="C152" s="11"/>
      <c r="D152" s="11"/>
      <c r="E152" s="11"/>
      <c r="F152" s="11"/>
      <c r="G152" s="11"/>
      <c r="H152" s="11"/>
      <c r="I152" s="45"/>
      <c r="J152" s="11"/>
      <c r="K152" s="11"/>
      <c r="L152" s="11"/>
      <c r="M152" s="11"/>
      <c r="N152" s="11"/>
      <c r="O152" s="11"/>
      <c r="P152" s="11"/>
      <c r="Q152" s="11"/>
      <c r="R152" s="11"/>
      <c r="S152" s="11"/>
      <c r="T152" s="11"/>
      <c r="U152" s="11"/>
      <c r="V152" s="11"/>
      <c r="W152" s="11"/>
      <c r="X152" s="11"/>
      <c r="Y152" s="11"/>
      <c r="Z152" s="11"/>
    </row>
    <row r="153" spans="1:26" ht="12.75" customHeight="1">
      <c r="A153" s="11"/>
      <c r="B153" s="11"/>
      <c r="C153" s="11"/>
      <c r="D153" s="11"/>
      <c r="E153" s="11"/>
      <c r="F153" s="11"/>
      <c r="G153" s="11"/>
      <c r="H153" s="11"/>
      <c r="I153" s="45"/>
      <c r="J153" s="11"/>
      <c r="K153" s="11"/>
      <c r="L153" s="11"/>
      <c r="M153" s="11"/>
      <c r="N153" s="11"/>
      <c r="O153" s="11"/>
      <c r="P153" s="11"/>
      <c r="Q153" s="11"/>
      <c r="R153" s="11"/>
      <c r="S153" s="11"/>
      <c r="T153" s="11"/>
      <c r="U153" s="11"/>
      <c r="V153" s="11"/>
      <c r="W153" s="11"/>
      <c r="X153" s="11"/>
      <c r="Y153" s="11"/>
      <c r="Z153" s="11"/>
    </row>
    <row r="154" spans="1:26" ht="12.75" customHeight="1">
      <c r="A154" s="11"/>
      <c r="B154" s="11"/>
      <c r="C154" s="11"/>
      <c r="D154" s="11"/>
      <c r="E154" s="11"/>
      <c r="F154" s="11"/>
      <c r="G154" s="11"/>
      <c r="H154" s="11"/>
      <c r="I154" s="45"/>
      <c r="J154" s="11"/>
      <c r="K154" s="11"/>
      <c r="L154" s="11"/>
      <c r="M154" s="11"/>
      <c r="N154" s="11"/>
      <c r="O154" s="11"/>
      <c r="P154" s="11"/>
      <c r="Q154" s="11"/>
      <c r="R154" s="11"/>
      <c r="S154" s="11"/>
      <c r="T154" s="11"/>
      <c r="U154" s="11"/>
      <c r="V154" s="11"/>
      <c r="W154" s="11"/>
      <c r="X154" s="11"/>
      <c r="Y154" s="11"/>
      <c r="Z154" s="11"/>
    </row>
    <row r="155" spans="1:26" ht="12.75" customHeight="1">
      <c r="A155" s="11"/>
      <c r="B155" s="11"/>
      <c r="C155" s="11"/>
      <c r="D155" s="11"/>
      <c r="E155" s="11"/>
      <c r="F155" s="11"/>
      <c r="G155" s="11"/>
      <c r="H155" s="11"/>
      <c r="I155" s="45"/>
      <c r="J155" s="11"/>
      <c r="K155" s="11"/>
      <c r="L155" s="11"/>
      <c r="M155" s="11"/>
      <c r="N155" s="11"/>
      <c r="O155" s="11"/>
      <c r="P155" s="11"/>
      <c r="Q155" s="11"/>
      <c r="R155" s="11"/>
      <c r="S155" s="11"/>
      <c r="T155" s="11"/>
      <c r="U155" s="11"/>
      <c r="V155" s="11"/>
      <c r="W155" s="11"/>
      <c r="X155" s="11"/>
      <c r="Y155" s="11"/>
      <c r="Z155" s="11"/>
    </row>
    <row r="156" spans="1:26" ht="12.75" customHeight="1">
      <c r="A156" s="11"/>
      <c r="B156" s="11"/>
      <c r="C156" s="11"/>
      <c r="D156" s="11"/>
      <c r="E156" s="11"/>
      <c r="F156" s="11"/>
      <c r="G156" s="11"/>
      <c r="H156" s="11"/>
      <c r="I156" s="45"/>
      <c r="J156" s="11"/>
      <c r="K156" s="11"/>
      <c r="L156" s="11"/>
      <c r="M156" s="11"/>
      <c r="N156" s="11"/>
      <c r="O156" s="11"/>
      <c r="P156" s="11"/>
      <c r="Q156" s="11"/>
      <c r="R156" s="11"/>
      <c r="S156" s="11"/>
      <c r="T156" s="11"/>
      <c r="U156" s="11"/>
      <c r="V156" s="11"/>
      <c r="W156" s="11"/>
      <c r="X156" s="11"/>
      <c r="Y156" s="11"/>
      <c r="Z156" s="11"/>
    </row>
    <row r="157" spans="1:26" ht="12.75" customHeight="1">
      <c r="A157" s="11"/>
      <c r="B157" s="11"/>
      <c r="C157" s="11"/>
      <c r="D157" s="11"/>
      <c r="E157" s="11"/>
      <c r="F157" s="11"/>
      <c r="G157" s="11"/>
      <c r="H157" s="11"/>
      <c r="I157" s="45"/>
      <c r="J157" s="11"/>
      <c r="K157" s="11"/>
      <c r="L157" s="11"/>
      <c r="M157" s="11"/>
      <c r="N157" s="11"/>
      <c r="O157" s="11"/>
      <c r="P157" s="11"/>
      <c r="Q157" s="11"/>
      <c r="R157" s="11"/>
      <c r="S157" s="11"/>
      <c r="T157" s="11"/>
      <c r="U157" s="11"/>
      <c r="V157" s="11"/>
      <c r="W157" s="11"/>
      <c r="X157" s="11"/>
      <c r="Y157" s="11"/>
      <c r="Z157" s="11"/>
    </row>
    <row r="158" spans="1:26" ht="12.75" customHeight="1">
      <c r="A158" s="11"/>
      <c r="B158" s="11"/>
      <c r="C158" s="11"/>
      <c r="D158" s="11"/>
      <c r="E158" s="11"/>
      <c r="F158" s="11"/>
      <c r="G158" s="11"/>
      <c r="H158" s="11"/>
      <c r="I158" s="45"/>
      <c r="J158" s="11"/>
      <c r="K158" s="11"/>
      <c r="L158" s="11"/>
      <c r="M158" s="11"/>
      <c r="N158" s="11"/>
      <c r="O158" s="11"/>
      <c r="P158" s="11"/>
      <c r="Q158" s="11"/>
      <c r="R158" s="11"/>
      <c r="S158" s="11"/>
      <c r="T158" s="11"/>
      <c r="U158" s="11"/>
      <c r="V158" s="11"/>
      <c r="W158" s="11"/>
      <c r="X158" s="11"/>
      <c r="Y158" s="11"/>
      <c r="Z158" s="11"/>
    </row>
    <row r="159" spans="1:26" ht="12.75" customHeight="1">
      <c r="A159" s="11"/>
      <c r="B159" s="11"/>
      <c r="C159" s="11"/>
      <c r="D159" s="11"/>
      <c r="E159" s="11"/>
      <c r="F159" s="11"/>
      <c r="G159" s="11"/>
      <c r="H159" s="11"/>
      <c r="I159" s="45"/>
      <c r="J159" s="11"/>
      <c r="K159" s="11"/>
      <c r="L159" s="11"/>
      <c r="M159" s="11"/>
      <c r="N159" s="11"/>
      <c r="O159" s="11"/>
      <c r="P159" s="11"/>
      <c r="Q159" s="11"/>
      <c r="R159" s="11"/>
      <c r="S159" s="11"/>
      <c r="T159" s="11"/>
      <c r="U159" s="11"/>
      <c r="V159" s="11"/>
      <c r="W159" s="11"/>
      <c r="X159" s="11"/>
      <c r="Y159" s="11"/>
      <c r="Z159" s="11"/>
    </row>
    <row r="160" spans="1:26" ht="12.75" customHeight="1">
      <c r="A160" s="11"/>
      <c r="B160" s="11"/>
      <c r="C160" s="11"/>
      <c r="D160" s="11"/>
      <c r="E160" s="11"/>
      <c r="F160" s="11"/>
      <c r="G160" s="11"/>
      <c r="H160" s="11"/>
      <c r="I160" s="45"/>
      <c r="J160" s="11"/>
      <c r="K160" s="11"/>
      <c r="L160" s="11"/>
      <c r="M160" s="11"/>
      <c r="N160" s="11"/>
      <c r="O160" s="11"/>
      <c r="P160" s="11"/>
      <c r="Q160" s="11"/>
      <c r="R160" s="11"/>
      <c r="S160" s="11"/>
      <c r="T160" s="11"/>
      <c r="U160" s="11"/>
      <c r="V160" s="11"/>
      <c r="W160" s="11"/>
      <c r="X160" s="11"/>
      <c r="Y160" s="11"/>
      <c r="Z160" s="11"/>
    </row>
    <row r="161" spans="1:26" ht="12.75" customHeight="1">
      <c r="A161" s="11"/>
      <c r="B161" s="11"/>
      <c r="C161" s="11"/>
      <c r="D161" s="11"/>
      <c r="E161" s="11"/>
      <c r="F161" s="11"/>
      <c r="G161" s="11"/>
      <c r="H161" s="11"/>
      <c r="I161" s="45"/>
      <c r="J161" s="11"/>
      <c r="K161" s="11"/>
      <c r="L161" s="11"/>
      <c r="M161" s="11"/>
      <c r="N161" s="11"/>
      <c r="O161" s="11"/>
      <c r="P161" s="11"/>
      <c r="Q161" s="11"/>
      <c r="R161" s="11"/>
      <c r="S161" s="11"/>
      <c r="T161" s="11"/>
      <c r="U161" s="11"/>
      <c r="V161" s="11"/>
      <c r="W161" s="11"/>
      <c r="X161" s="11"/>
      <c r="Y161" s="11"/>
      <c r="Z161" s="11"/>
    </row>
    <row r="162" spans="1:26" ht="12.75" customHeight="1">
      <c r="A162" s="11"/>
      <c r="B162" s="11"/>
      <c r="C162" s="11"/>
      <c r="D162" s="11"/>
      <c r="E162" s="11"/>
      <c r="F162" s="11"/>
      <c r="G162" s="11"/>
      <c r="H162" s="11"/>
      <c r="I162" s="45"/>
      <c r="J162" s="11"/>
      <c r="K162" s="11"/>
      <c r="L162" s="11"/>
      <c r="M162" s="11"/>
      <c r="N162" s="11"/>
      <c r="O162" s="11"/>
      <c r="P162" s="11"/>
      <c r="Q162" s="11"/>
      <c r="R162" s="11"/>
      <c r="S162" s="11"/>
      <c r="T162" s="11"/>
      <c r="U162" s="11"/>
      <c r="V162" s="11"/>
      <c r="W162" s="11"/>
      <c r="X162" s="11"/>
      <c r="Y162" s="11"/>
      <c r="Z162" s="11"/>
    </row>
    <row r="163" spans="1:26" ht="12.75" customHeight="1">
      <c r="A163" s="11"/>
      <c r="B163" s="11"/>
      <c r="C163" s="11"/>
      <c r="D163" s="11"/>
      <c r="E163" s="11"/>
      <c r="F163" s="11"/>
      <c r="G163" s="11"/>
      <c r="H163" s="11"/>
      <c r="I163" s="45"/>
      <c r="J163" s="11"/>
      <c r="K163" s="11"/>
      <c r="L163" s="11"/>
      <c r="M163" s="11"/>
      <c r="N163" s="11"/>
      <c r="O163" s="11"/>
      <c r="P163" s="11"/>
      <c r="Q163" s="11"/>
      <c r="R163" s="11"/>
      <c r="S163" s="11"/>
      <c r="T163" s="11"/>
      <c r="U163" s="11"/>
      <c r="V163" s="11"/>
      <c r="W163" s="11"/>
      <c r="X163" s="11"/>
      <c r="Y163" s="11"/>
      <c r="Z163" s="11"/>
    </row>
    <row r="164" spans="1:26" ht="12.75" customHeight="1">
      <c r="A164" s="11"/>
      <c r="B164" s="11"/>
      <c r="C164" s="11"/>
      <c r="D164" s="11"/>
      <c r="E164" s="11"/>
      <c r="F164" s="11"/>
      <c r="G164" s="11"/>
      <c r="H164" s="11"/>
      <c r="I164" s="45"/>
      <c r="J164" s="11"/>
      <c r="K164" s="11"/>
      <c r="L164" s="11"/>
      <c r="M164" s="11"/>
      <c r="N164" s="11"/>
      <c r="O164" s="11"/>
      <c r="P164" s="11"/>
      <c r="Q164" s="11"/>
      <c r="R164" s="11"/>
      <c r="S164" s="11"/>
      <c r="T164" s="11"/>
      <c r="U164" s="11"/>
      <c r="V164" s="11"/>
      <c r="W164" s="11"/>
      <c r="X164" s="11"/>
      <c r="Y164" s="11"/>
      <c r="Z164" s="11"/>
    </row>
    <row r="165" spans="1:26" ht="12.75" customHeight="1">
      <c r="A165" s="11"/>
      <c r="B165" s="11"/>
      <c r="C165" s="11"/>
      <c r="D165" s="11"/>
      <c r="E165" s="11"/>
      <c r="F165" s="11"/>
      <c r="G165" s="11"/>
      <c r="H165" s="11"/>
      <c r="I165" s="45"/>
      <c r="J165" s="11"/>
      <c r="K165" s="11"/>
      <c r="L165" s="11"/>
      <c r="M165" s="11"/>
      <c r="N165" s="11"/>
      <c r="O165" s="11"/>
      <c r="P165" s="11"/>
      <c r="Q165" s="11"/>
      <c r="R165" s="11"/>
      <c r="S165" s="11"/>
      <c r="T165" s="11"/>
      <c r="U165" s="11"/>
      <c r="V165" s="11"/>
      <c r="W165" s="11"/>
      <c r="X165" s="11"/>
      <c r="Y165" s="11"/>
      <c r="Z165" s="11"/>
    </row>
    <row r="166" spans="1:26" ht="12.75" customHeight="1">
      <c r="A166" s="11"/>
      <c r="B166" s="11"/>
      <c r="C166" s="11"/>
      <c r="D166" s="11"/>
      <c r="E166" s="11"/>
      <c r="F166" s="11"/>
      <c r="G166" s="11"/>
      <c r="H166" s="11"/>
      <c r="I166" s="45"/>
      <c r="J166" s="11"/>
      <c r="K166" s="11"/>
      <c r="L166" s="11"/>
      <c r="M166" s="11"/>
      <c r="N166" s="11"/>
      <c r="O166" s="11"/>
      <c r="P166" s="11"/>
      <c r="Q166" s="11"/>
      <c r="R166" s="11"/>
      <c r="S166" s="11"/>
      <c r="T166" s="11"/>
      <c r="U166" s="11"/>
      <c r="V166" s="11"/>
      <c r="W166" s="11"/>
      <c r="X166" s="11"/>
      <c r="Y166" s="11"/>
      <c r="Z166" s="11"/>
    </row>
    <row r="167" spans="1:26" ht="12.75" customHeight="1">
      <c r="A167" s="11"/>
      <c r="B167" s="11"/>
      <c r="C167" s="11"/>
      <c r="D167" s="11"/>
      <c r="E167" s="11"/>
      <c r="F167" s="11"/>
      <c r="G167" s="11"/>
      <c r="H167" s="11"/>
      <c r="I167" s="45"/>
      <c r="J167" s="11"/>
      <c r="K167" s="11"/>
      <c r="L167" s="11"/>
      <c r="M167" s="11"/>
      <c r="N167" s="11"/>
      <c r="O167" s="11"/>
      <c r="P167" s="11"/>
      <c r="Q167" s="11"/>
      <c r="R167" s="11"/>
      <c r="S167" s="11"/>
      <c r="T167" s="11"/>
      <c r="U167" s="11"/>
      <c r="V167" s="11"/>
      <c r="W167" s="11"/>
      <c r="X167" s="11"/>
      <c r="Y167" s="11"/>
      <c r="Z167" s="11"/>
    </row>
    <row r="168" spans="1:26" ht="12.75" customHeight="1">
      <c r="A168" s="11"/>
      <c r="B168" s="11"/>
      <c r="C168" s="11"/>
      <c r="D168" s="11"/>
      <c r="E168" s="11"/>
      <c r="F168" s="11"/>
      <c r="G168" s="11"/>
      <c r="H168" s="11"/>
      <c r="I168" s="45"/>
      <c r="J168" s="11"/>
      <c r="K168" s="11"/>
      <c r="L168" s="11"/>
      <c r="M168" s="11"/>
      <c r="N168" s="11"/>
      <c r="O168" s="11"/>
      <c r="P168" s="11"/>
      <c r="Q168" s="11"/>
      <c r="R168" s="11"/>
      <c r="S168" s="11"/>
      <c r="T168" s="11"/>
      <c r="U168" s="11"/>
      <c r="V168" s="11"/>
      <c r="W168" s="11"/>
      <c r="X168" s="11"/>
      <c r="Y168" s="11"/>
      <c r="Z168" s="11"/>
    </row>
    <row r="169" spans="1:26" ht="12.75" customHeight="1">
      <c r="A169" s="11"/>
      <c r="B169" s="11"/>
      <c r="C169" s="11"/>
      <c r="D169" s="11"/>
      <c r="E169" s="11"/>
      <c r="F169" s="11"/>
      <c r="G169" s="11"/>
      <c r="H169" s="11"/>
      <c r="I169" s="45"/>
      <c r="J169" s="11"/>
      <c r="K169" s="11"/>
      <c r="L169" s="11"/>
      <c r="M169" s="11"/>
      <c r="N169" s="11"/>
      <c r="O169" s="11"/>
      <c r="P169" s="11"/>
      <c r="Q169" s="11"/>
      <c r="R169" s="11"/>
      <c r="S169" s="11"/>
      <c r="T169" s="11"/>
      <c r="U169" s="11"/>
      <c r="V169" s="11"/>
      <c r="W169" s="11"/>
      <c r="X169" s="11"/>
      <c r="Y169" s="11"/>
      <c r="Z169" s="11"/>
    </row>
    <row r="170" spans="1:26" ht="12.75" customHeight="1">
      <c r="A170" s="11"/>
      <c r="B170" s="11"/>
      <c r="C170" s="11"/>
      <c r="D170" s="11"/>
      <c r="E170" s="11"/>
      <c r="F170" s="11"/>
      <c r="G170" s="11"/>
      <c r="H170" s="11"/>
      <c r="I170" s="45"/>
      <c r="J170" s="11"/>
      <c r="K170" s="11"/>
      <c r="L170" s="11"/>
      <c r="M170" s="11"/>
      <c r="N170" s="11"/>
      <c r="O170" s="11"/>
      <c r="P170" s="11"/>
      <c r="Q170" s="11"/>
      <c r="R170" s="11"/>
      <c r="S170" s="11"/>
      <c r="T170" s="11"/>
      <c r="U170" s="11"/>
      <c r="V170" s="11"/>
      <c r="W170" s="11"/>
      <c r="X170" s="11"/>
      <c r="Y170" s="11"/>
      <c r="Z170" s="11"/>
    </row>
    <row r="171" spans="1:26" ht="12.75" customHeight="1">
      <c r="A171" s="11"/>
      <c r="B171" s="11"/>
      <c r="C171" s="11"/>
      <c r="D171" s="11"/>
      <c r="E171" s="11"/>
      <c r="F171" s="11"/>
      <c r="G171" s="11"/>
      <c r="H171" s="11"/>
      <c r="I171" s="45"/>
      <c r="J171" s="11"/>
      <c r="K171" s="11"/>
      <c r="L171" s="11"/>
      <c r="M171" s="11"/>
      <c r="N171" s="11"/>
      <c r="O171" s="11"/>
      <c r="P171" s="11"/>
      <c r="Q171" s="11"/>
      <c r="R171" s="11"/>
      <c r="S171" s="11"/>
      <c r="T171" s="11"/>
      <c r="U171" s="11"/>
      <c r="V171" s="11"/>
      <c r="W171" s="11"/>
      <c r="X171" s="11"/>
      <c r="Y171" s="11"/>
      <c r="Z171" s="11"/>
    </row>
    <row r="172" spans="1:26" ht="12.75" customHeight="1">
      <c r="A172" s="11"/>
      <c r="B172" s="11"/>
      <c r="C172" s="11"/>
      <c r="D172" s="11"/>
      <c r="E172" s="11"/>
      <c r="F172" s="11"/>
      <c r="G172" s="11"/>
      <c r="H172" s="11"/>
      <c r="I172" s="45"/>
      <c r="J172" s="11"/>
      <c r="K172" s="11"/>
      <c r="L172" s="11"/>
      <c r="M172" s="11"/>
      <c r="N172" s="11"/>
      <c r="O172" s="11"/>
      <c r="P172" s="11"/>
      <c r="Q172" s="11"/>
      <c r="R172" s="11"/>
      <c r="S172" s="11"/>
      <c r="T172" s="11"/>
      <c r="U172" s="11"/>
      <c r="V172" s="11"/>
      <c r="W172" s="11"/>
      <c r="X172" s="11"/>
      <c r="Y172" s="11"/>
      <c r="Z172" s="11"/>
    </row>
    <row r="173" spans="1:26" ht="12.75" customHeight="1">
      <c r="A173" s="11"/>
      <c r="B173" s="11"/>
      <c r="C173" s="11"/>
      <c r="D173" s="11"/>
      <c r="E173" s="11"/>
      <c r="F173" s="11"/>
      <c r="G173" s="11"/>
      <c r="H173" s="11"/>
      <c r="I173" s="45"/>
      <c r="J173" s="11"/>
      <c r="K173" s="11"/>
      <c r="L173" s="11"/>
      <c r="M173" s="11"/>
      <c r="N173" s="11"/>
      <c r="O173" s="11"/>
      <c r="P173" s="11"/>
      <c r="Q173" s="11"/>
      <c r="R173" s="11"/>
      <c r="S173" s="11"/>
      <c r="T173" s="11"/>
      <c r="U173" s="11"/>
      <c r="V173" s="11"/>
      <c r="W173" s="11"/>
      <c r="X173" s="11"/>
      <c r="Y173" s="11"/>
      <c r="Z173" s="11"/>
    </row>
    <row r="174" spans="1:26" ht="12.75" customHeight="1">
      <c r="A174" s="11"/>
      <c r="B174" s="11"/>
      <c r="C174" s="11"/>
      <c r="D174" s="11"/>
      <c r="E174" s="11"/>
      <c r="F174" s="11"/>
      <c r="G174" s="11"/>
      <c r="H174" s="11"/>
      <c r="I174" s="45"/>
      <c r="J174" s="11"/>
      <c r="K174" s="11"/>
      <c r="L174" s="11"/>
      <c r="M174" s="11"/>
      <c r="N174" s="11"/>
      <c r="O174" s="11"/>
      <c r="P174" s="11"/>
      <c r="Q174" s="11"/>
      <c r="R174" s="11"/>
      <c r="S174" s="11"/>
      <c r="T174" s="11"/>
      <c r="U174" s="11"/>
      <c r="V174" s="11"/>
      <c r="W174" s="11"/>
      <c r="X174" s="11"/>
      <c r="Y174" s="11"/>
      <c r="Z174" s="11"/>
    </row>
    <row r="175" spans="1:26" ht="12.75" customHeight="1">
      <c r="A175" s="11"/>
      <c r="B175" s="11"/>
      <c r="C175" s="11"/>
      <c r="D175" s="11"/>
      <c r="E175" s="11"/>
      <c r="F175" s="11"/>
      <c r="G175" s="11"/>
      <c r="H175" s="11"/>
      <c r="I175" s="45"/>
      <c r="J175" s="11"/>
      <c r="K175" s="11"/>
      <c r="L175" s="11"/>
      <c r="M175" s="11"/>
      <c r="N175" s="11"/>
      <c r="O175" s="11"/>
      <c r="P175" s="11"/>
      <c r="Q175" s="11"/>
      <c r="R175" s="11"/>
      <c r="S175" s="11"/>
      <c r="T175" s="11"/>
      <c r="U175" s="11"/>
      <c r="V175" s="11"/>
      <c r="W175" s="11"/>
      <c r="X175" s="11"/>
      <c r="Y175" s="11"/>
      <c r="Z175" s="11"/>
    </row>
    <row r="176" spans="1:26" ht="12.75" customHeight="1">
      <c r="A176" s="11"/>
      <c r="B176" s="11"/>
      <c r="C176" s="11"/>
      <c r="D176" s="11"/>
      <c r="E176" s="11"/>
      <c r="F176" s="11"/>
      <c r="G176" s="11"/>
      <c r="H176" s="11"/>
      <c r="I176" s="45"/>
      <c r="J176" s="11"/>
      <c r="K176" s="11"/>
      <c r="L176" s="11"/>
      <c r="M176" s="11"/>
      <c r="N176" s="11"/>
      <c r="O176" s="11"/>
      <c r="P176" s="11"/>
      <c r="Q176" s="11"/>
      <c r="R176" s="11"/>
      <c r="S176" s="11"/>
      <c r="T176" s="11"/>
      <c r="U176" s="11"/>
      <c r="V176" s="11"/>
      <c r="W176" s="11"/>
      <c r="X176" s="11"/>
      <c r="Y176" s="11"/>
      <c r="Z176" s="11"/>
    </row>
    <row r="177" spans="1:26" ht="12.75" customHeight="1">
      <c r="A177" s="11"/>
      <c r="B177" s="11"/>
      <c r="C177" s="11"/>
      <c r="D177" s="11"/>
      <c r="E177" s="11"/>
      <c r="F177" s="11"/>
      <c r="G177" s="11"/>
      <c r="H177" s="11"/>
      <c r="I177" s="45"/>
      <c r="J177" s="11"/>
      <c r="K177" s="11"/>
      <c r="L177" s="11"/>
      <c r="M177" s="11"/>
      <c r="N177" s="11"/>
      <c r="O177" s="11"/>
      <c r="P177" s="11"/>
      <c r="Q177" s="11"/>
      <c r="R177" s="11"/>
      <c r="S177" s="11"/>
      <c r="T177" s="11"/>
      <c r="U177" s="11"/>
      <c r="V177" s="11"/>
      <c r="W177" s="11"/>
      <c r="X177" s="11"/>
      <c r="Y177" s="11"/>
      <c r="Z177" s="11"/>
    </row>
    <row r="178" spans="1:26" ht="12.75" customHeight="1">
      <c r="A178" s="11"/>
      <c r="B178" s="11"/>
      <c r="C178" s="11"/>
      <c r="D178" s="11"/>
      <c r="E178" s="11"/>
      <c r="F178" s="11"/>
      <c r="G178" s="11"/>
      <c r="H178" s="11"/>
      <c r="I178" s="45"/>
      <c r="J178" s="11"/>
      <c r="K178" s="11"/>
      <c r="L178" s="11"/>
      <c r="M178" s="11"/>
      <c r="N178" s="11"/>
      <c r="O178" s="11"/>
      <c r="P178" s="11"/>
      <c r="Q178" s="11"/>
      <c r="R178" s="11"/>
      <c r="S178" s="11"/>
      <c r="T178" s="11"/>
      <c r="U178" s="11"/>
      <c r="V178" s="11"/>
      <c r="W178" s="11"/>
      <c r="X178" s="11"/>
      <c r="Y178" s="11"/>
      <c r="Z178" s="11"/>
    </row>
    <row r="179" spans="1:26" ht="12.75" customHeight="1">
      <c r="A179" s="11"/>
      <c r="B179" s="11"/>
      <c r="C179" s="11"/>
      <c r="D179" s="11"/>
      <c r="E179" s="11"/>
      <c r="F179" s="11"/>
      <c r="G179" s="11"/>
      <c r="H179" s="11"/>
      <c r="I179" s="45"/>
      <c r="J179" s="11"/>
      <c r="K179" s="11"/>
      <c r="L179" s="11"/>
      <c r="M179" s="11"/>
      <c r="N179" s="11"/>
      <c r="O179" s="11"/>
      <c r="P179" s="11"/>
      <c r="Q179" s="11"/>
      <c r="R179" s="11"/>
      <c r="S179" s="11"/>
      <c r="T179" s="11"/>
      <c r="U179" s="11"/>
      <c r="V179" s="11"/>
      <c r="W179" s="11"/>
      <c r="X179" s="11"/>
      <c r="Y179" s="11"/>
      <c r="Z179" s="11"/>
    </row>
    <row r="180" spans="1:26" ht="12.75" customHeight="1">
      <c r="A180" s="11"/>
      <c r="B180" s="11"/>
      <c r="C180" s="11"/>
      <c r="D180" s="11"/>
      <c r="E180" s="11"/>
      <c r="F180" s="11"/>
      <c r="G180" s="11"/>
      <c r="H180" s="11"/>
      <c r="I180" s="45"/>
      <c r="J180" s="11"/>
      <c r="K180" s="11"/>
      <c r="L180" s="11"/>
      <c r="M180" s="11"/>
      <c r="N180" s="11"/>
      <c r="O180" s="11"/>
      <c r="P180" s="11"/>
      <c r="Q180" s="11"/>
      <c r="R180" s="11"/>
      <c r="S180" s="11"/>
      <c r="T180" s="11"/>
      <c r="U180" s="11"/>
      <c r="V180" s="11"/>
      <c r="W180" s="11"/>
      <c r="X180" s="11"/>
      <c r="Y180" s="11"/>
      <c r="Z180" s="11"/>
    </row>
    <row r="181" spans="1:26" ht="12.75" customHeight="1">
      <c r="A181" s="11"/>
      <c r="B181" s="11"/>
      <c r="C181" s="11"/>
      <c r="D181" s="11"/>
      <c r="E181" s="11"/>
      <c r="F181" s="11"/>
      <c r="G181" s="11"/>
      <c r="H181" s="11"/>
      <c r="I181" s="45"/>
      <c r="J181" s="11"/>
      <c r="K181" s="11"/>
      <c r="L181" s="11"/>
      <c r="M181" s="11"/>
      <c r="N181" s="11"/>
      <c r="O181" s="11"/>
      <c r="P181" s="11"/>
      <c r="Q181" s="11"/>
      <c r="R181" s="11"/>
      <c r="S181" s="11"/>
      <c r="T181" s="11"/>
      <c r="U181" s="11"/>
      <c r="V181" s="11"/>
      <c r="W181" s="11"/>
      <c r="X181" s="11"/>
      <c r="Y181" s="11"/>
      <c r="Z181" s="11"/>
    </row>
    <row r="182" spans="1:26" ht="12.75" customHeight="1">
      <c r="A182" s="11"/>
      <c r="B182" s="11"/>
      <c r="C182" s="11"/>
      <c r="D182" s="11"/>
      <c r="E182" s="11"/>
      <c r="F182" s="11"/>
      <c r="G182" s="11"/>
      <c r="H182" s="11"/>
      <c r="I182" s="45"/>
      <c r="J182" s="11"/>
      <c r="K182" s="11"/>
      <c r="L182" s="11"/>
      <c r="M182" s="11"/>
      <c r="N182" s="11"/>
      <c r="O182" s="11"/>
      <c r="P182" s="11"/>
      <c r="Q182" s="11"/>
      <c r="R182" s="11"/>
      <c r="S182" s="11"/>
      <c r="T182" s="11"/>
      <c r="U182" s="11"/>
      <c r="V182" s="11"/>
      <c r="W182" s="11"/>
      <c r="X182" s="11"/>
      <c r="Y182" s="11"/>
      <c r="Z182" s="11"/>
    </row>
    <row r="183" spans="1:26" ht="12.75" customHeight="1">
      <c r="A183" s="11"/>
      <c r="B183" s="11"/>
      <c r="C183" s="11"/>
      <c r="D183" s="11"/>
      <c r="E183" s="11"/>
      <c r="F183" s="11"/>
      <c r="G183" s="11"/>
      <c r="H183" s="11"/>
      <c r="I183" s="45"/>
      <c r="J183" s="11"/>
      <c r="K183" s="11"/>
      <c r="L183" s="11"/>
      <c r="M183" s="11"/>
      <c r="N183" s="11"/>
      <c r="O183" s="11"/>
      <c r="P183" s="11"/>
      <c r="Q183" s="11"/>
      <c r="R183" s="11"/>
      <c r="S183" s="11"/>
      <c r="T183" s="11"/>
      <c r="U183" s="11"/>
      <c r="V183" s="11"/>
      <c r="W183" s="11"/>
      <c r="X183" s="11"/>
      <c r="Y183" s="11"/>
      <c r="Z183" s="11"/>
    </row>
    <row r="184" spans="1:26" ht="12.75" customHeight="1">
      <c r="A184" s="11"/>
      <c r="B184" s="11"/>
      <c r="C184" s="11"/>
      <c r="D184" s="11"/>
      <c r="E184" s="11"/>
      <c r="F184" s="11"/>
      <c r="G184" s="11"/>
      <c r="H184" s="11"/>
      <c r="I184" s="45"/>
      <c r="J184" s="11"/>
      <c r="K184" s="11"/>
      <c r="L184" s="11"/>
      <c r="M184" s="11"/>
      <c r="N184" s="11"/>
      <c r="O184" s="11"/>
      <c r="P184" s="11"/>
      <c r="Q184" s="11"/>
      <c r="R184" s="11"/>
      <c r="S184" s="11"/>
      <c r="T184" s="11"/>
      <c r="U184" s="11"/>
      <c r="V184" s="11"/>
      <c r="W184" s="11"/>
      <c r="X184" s="11"/>
      <c r="Y184" s="11"/>
      <c r="Z184" s="11"/>
    </row>
    <row r="185" spans="1:26" ht="12.75" customHeight="1">
      <c r="A185" s="11"/>
      <c r="B185" s="11"/>
      <c r="C185" s="11"/>
      <c r="D185" s="11"/>
      <c r="E185" s="11"/>
      <c r="F185" s="11"/>
      <c r="G185" s="11"/>
      <c r="H185" s="11"/>
      <c r="I185" s="45"/>
      <c r="J185" s="11"/>
      <c r="K185" s="11"/>
      <c r="L185" s="11"/>
      <c r="M185" s="11"/>
      <c r="N185" s="11"/>
      <c r="O185" s="11"/>
      <c r="P185" s="11"/>
      <c r="Q185" s="11"/>
      <c r="R185" s="11"/>
      <c r="S185" s="11"/>
      <c r="T185" s="11"/>
      <c r="U185" s="11"/>
      <c r="V185" s="11"/>
      <c r="W185" s="11"/>
      <c r="X185" s="11"/>
      <c r="Y185" s="11"/>
      <c r="Z185" s="11"/>
    </row>
    <row r="186" spans="1:26" ht="12.75" customHeight="1">
      <c r="A186" s="11"/>
      <c r="B186" s="11"/>
      <c r="C186" s="11"/>
      <c r="D186" s="11"/>
      <c r="E186" s="11"/>
      <c r="F186" s="11"/>
      <c r="G186" s="11"/>
      <c r="H186" s="11"/>
      <c r="I186" s="45"/>
      <c r="J186" s="11"/>
      <c r="K186" s="11"/>
      <c r="L186" s="11"/>
      <c r="M186" s="11"/>
      <c r="N186" s="11"/>
      <c r="O186" s="11"/>
      <c r="P186" s="11"/>
      <c r="Q186" s="11"/>
      <c r="R186" s="11"/>
      <c r="S186" s="11"/>
      <c r="T186" s="11"/>
      <c r="U186" s="11"/>
      <c r="V186" s="11"/>
      <c r="W186" s="11"/>
      <c r="X186" s="11"/>
      <c r="Y186" s="11"/>
      <c r="Z186" s="11"/>
    </row>
    <row r="187" spans="1:26" ht="12.75" customHeight="1">
      <c r="A187" s="11"/>
      <c r="B187" s="11"/>
      <c r="C187" s="11"/>
      <c r="D187" s="11"/>
      <c r="E187" s="11"/>
      <c r="F187" s="11"/>
      <c r="G187" s="11"/>
      <c r="H187" s="11"/>
      <c r="I187" s="45"/>
      <c r="J187" s="11"/>
      <c r="K187" s="11"/>
      <c r="L187" s="11"/>
      <c r="M187" s="11"/>
      <c r="N187" s="11"/>
      <c r="O187" s="11"/>
      <c r="P187" s="11"/>
      <c r="Q187" s="11"/>
      <c r="R187" s="11"/>
      <c r="S187" s="11"/>
      <c r="T187" s="11"/>
      <c r="U187" s="11"/>
      <c r="V187" s="11"/>
      <c r="W187" s="11"/>
      <c r="X187" s="11"/>
      <c r="Y187" s="11"/>
      <c r="Z187" s="11"/>
    </row>
    <row r="188" spans="1:26" ht="12.75" customHeight="1">
      <c r="A188" s="11"/>
      <c r="B188" s="11"/>
      <c r="C188" s="11"/>
      <c r="D188" s="11"/>
      <c r="E188" s="11"/>
      <c r="F188" s="11"/>
      <c r="G188" s="11"/>
      <c r="H188" s="11"/>
      <c r="I188" s="45"/>
      <c r="J188" s="11"/>
      <c r="K188" s="11"/>
      <c r="L188" s="11"/>
      <c r="M188" s="11"/>
      <c r="N188" s="11"/>
      <c r="O188" s="11"/>
      <c r="P188" s="11"/>
      <c r="Q188" s="11"/>
      <c r="R188" s="11"/>
      <c r="S188" s="11"/>
      <c r="T188" s="11"/>
      <c r="U188" s="11"/>
      <c r="V188" s="11"/>
      <c r="W188" s="11"/>
      <c r="X188" s="11"/>
      <c r="Y188" s="11"/>
      <c r="Z188" s="11"/>
    </row>
    <row r="189" spans="1:26" ht="12.75" customHeight="1">
      <c r="A189" s="11"/>
      <c r="B189" s="11"/>
      <c r="C189" s="11"/>
      <c r="D189" s="11"/>
      <c r="E189" s="11"/>
      <c r="F189" s="11"/>
      <c r="G189" s="11"/>
      <c r="H189" s="11"/>
      <c r="I189" s="45"/>
      <c r="J189" s="11"/>
      <c r="K189" s="11"/>
      <c r="L189" s="11"/>
      <c r="M189" s="11"/>
      <c r="N189" s="11"/>
      <c r="O189" s="11"/>
      <c r="P189" s="11"/>
      <c r="Q189" s="11"/>
      <c r="R189" s="11"/>
      <c r="S189" s="11"/>
      <c r="T189" s="11"/>
      <c r="U189" s="11"/>
      <c r="V189" s="11"/>
      <c r="W189" s="11"/>
      <c r="X189" s="11"/>
      <c r="Y189" s="11"/>
      <c r="Z189" s="11"/>
    </row>
    <row r="190" spans="1:26" ht="12.75" customHeight="1">
      <c r="A190" s="11"/>
      <c r="B190" s="11"/>
      <c r="C190" s="11"/>
      <c r="D190" s="11"/>
      <c r="E190" s="11"/>
      <c r="F190" s="11"/>
      <c r="G190" s="11"/>
      <c r="H190" s="11"/>
      <c r="I190" s="45"/>
      <c r="J190" s="11"/>
      <c r="K190" s="11"/>
      <c r="L190" s="11"/>
      <c r="M190" s="11"/>
      <c r="N190" s="11"/>
      <c r="O190" s="11"/>
      <c r="P190" s="11"/>
      <c r="Q190" s="11"/>
      <c r="R190" s="11"/>
      <c r="S190" s="11"/>
      <c r="T190" s="11"/>
      <c r="U190" s="11"/>
      <c r="V190" s="11"/>
      <c r="W190" s="11"/>
      <c r="X190" s="11"/>
      <c r="Y190" s="11"/>
      <c r="Z190" s="11"/>
    </row>
    <row r="191" spans="1:26" ht="12.75" customHeight="1">
      <c r="A191" s="11"/>
      <c r="B191" s="11"/>
      <c r="C191" s="11"/>
      <c r="D191" s="11"/>
      <c r="E191" s="11"/>
      <c r="F191" s="11"/>
      <c r="G191" s="11"/>
      <c r="H191" s="11"/>
      <c r="I191" s="45"/>
      <c r="J191" s="11"/>
      <c r="K191" s="11"/>
      <c r="L191" s="11"/>
      <c r="M191" s="11"/>
      <c r="N191" s="11"/>
      <c r="O191" s="11"/>
      <c r="P191" s="11"/>
      <c r="Q191" s="11"/>
      <c r="R191" s="11"/>
      <c r="S191" s="11"/>
      <c r="T191" s="11"/>
      <c r="U191" s="11"/>
      <c r="V191" s="11"/>
      <c r="W191" s="11"/>
      <c r="X191" s="11"/>
      <c r="Y191" s="11"/>
      <c r="Z191" s="11"/>
    </row>
    <row r="192" spans="1:26" ht="12.75" customHeight="1">
      <c r="A192" s="11"/>
      <c r="B192" s="11"/>
      <c r="C192" s="11"/>
      <c r="D192" s="11"/>
      <c r="E192" s="11"/>
      <c r="F192" s="11"/>
      <c r="G192" s="11"/>
      <c r="H192" s="11"/>
      <c r="I192" s="45"/>
      <c r="J192" s="11"/>
      <c r="K192" s="11"/>
      <c r="L192" s="11"/>
      <c r="M192" s="11"/>
      <c r="N192" s="11"/>
      <c r="O192" s="11"/>
      <c r="P192" s="11"/>
      <c r="Q192" s="11"/>
      <c r="R192" s="11"/>
      <c r="S192" s="11"/>
      <c r="T192" s="11"/>
      <c r="U192" s="11"/>
      <c r="V192" s="11"/>
      <c r="W192" s="11"/>
      <c r="X192" s="11"/>
      <c r="Y192" s="11"/>
      <c r="Z192" s="11"/>
    </row>
    <row r="193" spans="1:26" ht="12.75" customHeight="1">
      <c r="A193" s="11"/>
      <c r="B193" s="11"/>
      <c r="C193" s="11"/>
      <c r="D193" s="11"/>
      <c r="E193" s="11"/>
      <c r="F193" s="11"/>
      <c r="G193" s="11"/>
      <c r="H193" s="11"/>
      <c r="I193" s="45"/>
      <c r="J193" s="11"/>
      <c r="K193" s="11"/>
      <c r="L193" s="11"/>
      <c r="M193" s="11"/>
      <c r="N193" s="11"/>
      <c r="O193" s="11"/>
      <c r="P193" s="11"/>
      <c r="Q193" s="11"/>
      <c r="R193" s="11"/>
      <c r="S193" s="11"/>
      <c r="T193" s="11"/>
      <c r="U193" s="11"/>
      <c r="V193" s="11"/>
      <c r="W193" s="11"/>
      <c r="X193" s="11"/>
      <c r="Y193" s="11"/>
      <c r="Z193" s="11"/>
    </row>
    <row r="194" spans="1:26" ht="12.75" customHeight="1">
      <c r="A194" s="11"/>
      <c r="B194" s="11"/>
      <c r="C194" s="11"/>
      <c r="D194" s="11"/>
      <c r="E194" s="11"/>
      <c r="F194" s="11"/>
      <c r="G194" s="11"/>
      <c r="H194" s="11"/>
      <c r="I194" s="45"/>
      <c r="J194" s="11"/>
      <c r="K194" s="11"/>
      <c r="L194" s="11"/>
      <c r="M194" s="11"/>
      <c r="N194" s="11"/>
      <c r="O194" s="11"/>
      <c r="P194" s="11"/>
      <c r="Q194" s="11"/>
      <c r="R194" s="11"/>
      <c r="S194" s="11"/>
      <c r="T194" s="11"/>
      <c r="U194" s="11"/>
      <c r="V194" s="11"/>
      <c r="W194" s="11"/>
      <c r="X194" s="11"/>
      <c r="Y194" s="11"/>
      <c r="Z194" s="11"/>
    </row>
    <row r="195" spans="1:26" ht="12.75" customHeight="1">
      <c r="A195" s="11"/>
      <c r="B195" s="11"/>
      <c r="C195" s="11"/>
      <c r="D195" s="11"/>
      <c r="E195" s="11"/>
      <c r="F195" s="11"/>
      <c r="G195" s="11"/>
      <c r="H195" s="11"/>
      <c r="I195" s="45"/>
      <c r="J195" s="11"/>
      <c r="K195" s="11"/>
      <c r="L195" s="11"/>
      <c r="M195" s="11"/>
      <c r="N195" s="11"/>
      <c r="O195" s="11"/>
      <c r="P195" s="11"/>
      <c r="Q195" s="11"/>
      <c r="R195" s="11"/>
      <c r="S195" s="11"/>
      <c r="T195" s="11"/>
      <c r="U195" s="11"/>
      <c r="V195" s="11"/>
      <c r="W195" s="11"/>
      <c r="X195" s="11"/>
      <c r="Y195" s="11"/>
      <c r="Z195" s="11"/>
    </row>
    <row r="196" spans="1:26" ht="12.75" customHeight="1">
      <c r="A196" s="11"/>
      <c r="B196" s="11"/>
      <c r="C196" s="11"/>
      <c r="D196" s="11"/>
      <c r="E196" s="11"/>
      <c r="F196" s="11"/>
      <c r="G196" s="11"/>
      <c r="H196" s="11"/>
      <c r="I196" s="45"/>
      <c r="J196" s="11"/>
      <c r="K196" s="11"/>
      <c r="L196" s="11"/>
      <c r="M196" s="11"/>
      <c r="N196" s="11"/>
      <c r="O196" s="11"/>
      <c r="P196" s="11"/>
      <c r="Q196" s="11"/>
      <c r="R196" s="11"/>
      <c r="S196" s="11"/>
      <c r="T196" s="11"/>
      <c r="U196" s="11"/>
      <c r="V196" s="11"/>
      <c r="W196" s="11"/>
      <c r="X196" s="11"/>
      <c r="Y196" s="11"/>
      <c r="Z196" s="11"/>
    </row>
    <row r="197" spans="1:26" ht="12.75" customHeight="1">
      <c r="A197" s="11"/>
      <c r="B197" s="11"/>
      <c r="C197" s="11"/>
      <c r="D197" s="11"/>
      <c r="E197" s="11"/>
      <c r="F197" s="11"/>
      <c r="G197" s="11"/>
      <c r="H197" s="11"/>
      <c r="I197" s="45"/>
      <c r="J197" s="11"/>
      <c r="K197" s="11"/>
      <c r="L197" s="11"/>
      <c r="M197" s="11"/>
      <c r="N197" s="11"/>
      <c r="O197" s="11"/>
      <c r="P197" s="11"/>
      <c r="Q197" s="11"/>
      <c r="R197" s="11"/>
      <c r="S197" s="11"/>
      <c r="T197" s="11"/>
      <c r="U197" s="11"/>
      <c r="V197" s="11"/>
      <c r="W197" s="11"/>
      <c r="X197" s="11"/>
      <c r="Y197" s="11"/>
      <c r="Z197" s="11"/>
    </row>
    <row r="198" spans="1:26" ht="12.75" customHeight="1">
      <c r="A198" s="11"/>
      <c r="B198" s="11"/>
      <c r="C198" s="11"/>
      <c r="D198" s="11"/>
      <c r="E198" s="11"/>
      <c r="F198" s="11"/>
      <c r="G198" s="11"/>
      <c r="H198" s="11"/>
      <c r="I198" s="45"/>
      <c r="J198" s="11"/>
      <c r="K198" s="11"/>
      <c r="L198" s="11"/>
      <c r="M198" s="11"/>
      <c r="N198" s="11"/>
      <c r="O198" s="11"/>
      <c r="P198" s="11"/>
      <c r="Q198" s="11"/>
      <c r="R198" s="11"/>
      <c r="S198" s="11"/>
      <c r="T198" s="11"/>
      <c r="U198" s="11"/>
      <c r="V198" s="11"/>
      <c r="W198" s="11"/>
      <c r="X198" s="11"/>
      <c r="Y198" s="11"/>
      <c r="Z198" s="11"/>
    </row>
    <row r="199" spans="1:26" ht="12.75" customHeight="1">
      <c r="A199" s="11"/>
      <c r="B199" s="11"/>
      <c r="C199" s="11"/>
      <c r="D199" s="11"/>
      <c r="E199" s="11"/>
      <c r="F199" s="11"/>
      <c r="G199" s="11"/>
      <c r="H199" s="11"/>
      <c r="I199" s="45"/>
      <c r="J199" s="11"/>
      <c r="K199" s="11"/>
      <c r="L199" s="11"/>
      <c r="M199" s="11"/>
      <c r="N199" s="11"/>
      <c r="O199" s="11"/>
      <c r="P199" s="11"/>
      <c r="Q199" s="11"/>
      <c r="R199" s="11"/>
      <c r="S199" s="11"/>
      <c r="T199" s="11"/>
      <c r="U199" s="11"/>
      <c r="V199" s="11"/>
      <c r="W199" s="11"/>
      <c r="X199" s="11"/>
      <c r="Y199" s="11"/>
      <c r="Z199" s="11"/>
    </row>
    <row r="200" spans="1:26" ht="12.75" customHeight="1">
      <c r="A200" s="11"/>
      <c r="B200" s="11"/>
      <c r="C200" s="11"/>
      <c r="D200" s="11"/>
      <c r="E200" s="11"/>
      <c r="F200" s="11"/>
      <c r="G200" s="11"/>
      <c r="H200" s="11"/>
      <c r="I200" s="45"/>
      <c r="J200" s="11"/>
      <c r="K200" s="11"/>
      <c r="L200" s="11"/>
      <c r="M200" s="11"/>
      <c r="N200" s="11"/>
      <c r="O200" s="11"/>
      <c r="P200" s="11"/>
      <c r="Q200" s="11"/>
      <c r="R200" s="11"/>
      <c r="S200" s="11"/>
      <c r="T200" s="11"/>
      <c r="U200" s="11"/>
      <c r="V200" s="11"/>
      <c r="W200" s="11"/>
      <c r="X200" s="11"/>
      <c r="Y200" s="11"/>
      <c r="Z200" s="11"/>
    </row>
    <row r="201" spans="1:26" ht="12.75" customHeight="1">
      <c r="A201" s="11"/>
      <c r="B201" s="11"/>
      <c r="C201" s="11"/>
      <c r="D201" s="11"/>
      <c r="E201" s="11"/>
      <c r="F201" s="11"/>
      <c r="G201" s="11"/>
      <c r="H201" s="11"/>
      <c r="I201" s="45"/>
      <c r="J201" s="11"/>
      <c r="K201" s="11"/>
      <c r="L201" s="11"/>
      <c r="M201" s="11"/>
      <c r="N201" s="11"/>
      <c r="O201" s="11"/>
      <c r="P201" s="11"/>
      <c r="Q201" s="11"/>
      <c r="R201" s="11"/>
      <c r="S201" s="11"/>
      <c r="T201" s="11"/>
      <c r="U201" s="11"/>
      <c r="V201" s="11"/>
      <c r="W201" s="11"/>
      <c r="X201" s="11"/>
      <c r="Y201" s="11"/>
      <c r="Z201" s="11"/>
    </row>
    <row r="202" spans="1:26" ht="12.75" customHeight="1">
      <c r="A202" s="11"/>
      <c r="B202" s="11"/>
      <c r="C202" s="11"/>
      <c r="D202" s="11"/>
      <c r="E202" s="11"/>
      <c r="F202" s="11"/>
      <c r="G202" s="11"/>
      <c r="H202" s="11"/>
      <c r="I202" s="45"/>
      <c r="J202" s="11"/>
      <c r="K202" s="11"/>
      <c r="L202" s="11"/>
      <c r="M202" s="11"/>
      <c r="N202" s="11"/>
      <c r="O202" s="11"/>
      <c r="P202" s="11"/>
      <c r="Q202" s="11"/>
      <c r="R202" s="11"/>
      <c r="S202" s="11"/>
      <c r="T202" s="11"/>
      <c r="U202" s="11"/>
      <c r="V202" s="11"/>
      <c r="W202" s="11"/>
      <c r="X202" s="11"/>
      <c r="Y202" s="11"/>
      <c r="Z202" s="11"/>
    </row>
    <row r="203" spans="1:26" ht="12.75" customHeight="1">
      <c r="A203" s="11"/>
      <c r="B203" s="11"/>
      <c r="C203" s="11"/>
      <c r="D203" s="11"/>
      <c r="E203" s="11"/>
      <c r="F203" s="11"/>
      <c r="G203" s="11"/>
      <c r="H203" s="11"/>
      <c r="I203" s="45"/>
      <c r="J203" s="11"/>
      <c r="K203" s="11"/>
      <c r="L203" s="11"/>
      <c r="M203" s="11"/>
      <c r="N203" s="11"/>
      <c r="O203" s="11"/>
      <c r="P203" s="11"/>
      <c r="Q203" s="11"/>
      <c r="R203" s="11"/>
      <c r="S203" s="11"/>
      <c r="T203" s="11"/>
      <c r="U203" s="11"/>
      <c r="V203" s="11"/>
      <c r="W203" s="11"/>
      <c r="X203" s="11"/>
      <c r="Y203" s="11"/>
      <c r="Z203" s="11"/>
    </row>
    <row r="204" spans="1:26" ht="12.75" customHeight="1">
      <c r="A204" s="11"/>
      <c r="B204" s="11"/>
      <c r="C204" s="11"/>
      <c r="D204" s="11"/>
      <c r="E204" s="11"/>
      <c r="F204" s="11"/>
      <c r="G204" s="11"/>
      <c r="H204" s="11"/>
      <c r="I204" s="45"/>
      <c r="J204" s="11"/>
      <c r="K204" s="11"/>
      <c r="L204" s="11"/>
      <c r="M204" s="11"/>
      <c r="N204" s="11"/>
      <c r="O204" s="11"/>
      <c r="P204" s="11"/>
      <c r="Q204" s="11"/>
      <c r="R204" s="11"/>
      <c r="S204" s="11"/>
      <c r="T204" s="11"/>
      <c r="U204" s="11"/>
      <c r="V204" s="11"/>
      <c r="W204" s="11"/>
      <c r="X204" s="11"/>
      <c r="Y204" s="11"/>
      <c r="Z204" s="11"/>
    </row>
    <row r="205" spans="1:26" ht="12.75" customHeight="1">
      <c r="A205" s="11"/>
      <c r="B205" s="11"/>
      <c r="C205" s="11"/>
      <c r="D205" s="11"/>
      <c r="E205" s="11"/>
      <c r="F205" s="11"/>
      <c r="G205" s="11"/>
      <c r="H205" s="11"/>
      <c r="I205" s="45"/>
      <c r="J205" s="11"/>
      <c r="K205" s="11"/>
      <c r="L205" s="11"/>
      <c r="M205" s="11"/>
      <c r="N205" s="11"/>
      <c r="O205" s="11"/>
      <c r="P205" s="11"/>
      <c r="Q205" s="11"/>
      <c r="R205" s="11"/>
      <c r="S205" s="11"/>
      <c r="T205" s="11"/>
      <c r="U205" s="11"/>
      <c r="V205" s="11"/>
      <c r="W205" s="11"/>
      <c r="X205" s="11"/>
      <c r="Y205" s="11"/>
      <c r="Z205" s="11"/>
    </row>
    <row r="206" spans="1:26" ht="12.75" customHeight="1">
      <c r="A206" s="11"/>
      <c r="B206" s="11"/>
      <c r="C206" s="11"/>
      <c r="D206" s="11"/>
      <c r="E206" s="11"/>
      <c r="F206" s="11"/>
      <c r="G206" s="11"/>
      <c r="H206" s="11"/>
      <c r="I206" s="45"/>
      <c r="J206" s="11"/>
      <c r="K206" s="11"/>
      <c r="L206" s="11"/>
      <c r="M206" s="11"/>
      <c r="N206" s="11"/>
      <c r="O206" s="11"/>
      <c r="P206" s="11"/>
      <c r="Q206" s="11"/>
      <c r="R206" s="11"/>
      <c r="S206" s="11"/>
      <c r="T206" s="11"/>
      <c r="U206" s="11"/>
      <c r="V206" s="11"/>
      <c r="W206" s="11"/>
      <c r="X206" s="11"/>
      <c r="Y206" s="11"/>
      <c r="Z206" s="11"/>
    </row>
    <row r="207" spans="1:26" ht="12.75" customHeight="1">
      <c r="A207" s="11"/>
      <c r="B207" s="11"/>
      <c r="C207" s="11"/>
      <c r="D207" s="11"/>
      <c r="E207" s="11"/>
      <c r="F207" s="11"/>
      <c r="G207" s="11"/>
      <c r="H207" s="11"/>
      <c r="I207" s="45"/>
      <c r="J207" s="11"/>
      <c r="K207" s="11"/>
      <c r="L207" s="11"/>
      <c r="M207" s="11"/>
      <c r="N207" s="11"/>
      <c r="O207" s="11"/>
      <c r="P207" s="11"/>
      <c r="Q207" s="11"/>
      <c r="R207" s="11"/>
      <c r="S207" s="11"/>
      <c r="T207" s="11"/>
      <c r="U207" s="11"/>
      <c r="V207" s="11"/>
      <c r="W207" s="11"/>
      <c r="X207" s="11"/>
      <c r="Y207" s="11"/>
      <c r="Z207" s="11"/>
    </row>
    <row r="208" spans="1:26" ht="12.75" customHeight="1">
      <c r="A208" s="11"/>
      <c r="B208" s="11"/>
      <c r="C208" s="11"/>
      <c r="D208" s="11"/>
      <c r="E208" s="11"/>
      <c r="F208" s="11"/>
      <c r="G208" s="11"/>
      <c r="H208" s="11"/>
      <c r="I208" s="45"/>
      <c r="J208" s="11"/>
      <c r="K208" s="11"/>
      <c r="L208" s="11"/>
      <c r="M208" s="11"/>
      <c r="N208" s="11"/>
      <c r="O208" s="11"/>
      <c r="P208" s="11"/>
      <c r="Q208" s="11"/>
      <c r="R208" s="11"/>
      <c r="S208" s="11"/>
      <c r="T208" s="11"/>
      <c r="U208" s="11"/>
      <c r="V208" s="11"/>
      <c r="W208" s="11"/>
      <c r="X208" s="11"/>
      <c r="Y208" s="11"/>
      <c r="Z208" s="11"/>
    </row>
    <row r="209" spans="1:26" ht="12.75" customHeight="1">
      <c r="A209" s="11"/>
      <c r="B209" s="11"/>
      <c r="C209" s="11"/>
      <c r="D209" s="11"/>
      <c r="E209" s="11"/>
      <c r="F209" s="11"/>
      <c r="G209" s="11"/>
      <c r="H209" s="11"/>
      <c r="I209" s="45"/>
      <c r="J209" s="11"/>
      <c r="K209" s="11"/>
      <c r="L209" s="11"/>
      <c r="M209" s="11"/>
      <c r="N209" s="11"/>
      <c r="O209" s="11"/>
      <c r="P209" s="11"/>
      <c r="Q209" s="11"/>
      <c r="R209" s="11"/>
      <c r="S209" s="11"/>
      <c r="T209" s="11"/>
      <c r="U209" s="11"/>
      <c r="V209" s="11"/>
      <c r="W209" s="11"/>
      <c r="X209" s="11"/>
      <c r="Y209" s="11"/>
      <c r="Z209" s="11"/>
    </row>
    <row r="210" spans="1:26" ht="12.75" customHeight="1">
      <c r="A210" s="11"/>
      <c r="B210" s="11"/>
      <c r="C210" s="11"/>
      <c r="D210" s="11"/>
      <c r="E210" s="11"/>
      <c r="F210" s="11"/>
      <c r="G210" s="11"/>
      <c r="H210" s="11"/>
      <c r="I210" s="45"/>
      <c r="J210" s="11"/>
      <c r="K210" s="11"/>
      <c r="L210" s="11"/>
      <c r="M210" s="11"/>
      <c r="N210" s="11"/>
      <c r="O210" s="11"/>
      <c r="P210" s="11"/>
      <c r="Q210" s="11"/>
      <c r="R210" s="11"/>
      <c r="S210" s="11"/>
      <c r="T210" s="11"/>
      <c r="U210" s="11"/>
      <c r="V210" s="11"/>
      <c r="W210" s="11"/>
      <c r="X210" s="11"/>
      <c r="Y210" s="11"/>
      <c r="Z210" s="11"/>
    </row>
    <row r="211" spans="1:26" ht="12.75" customHeight="1">
      <c r="A211" s="11"/>
      <c r="B211" s="11"/>
      <c r="C211" s="11"/>
      <c r="D211" s="11"/>
      <c r="E211" s="11"/>
      <c r="F211" s="11"/>
      <c r="G211" s="11"/>
      <c r="H211" s="11"/>
      <c r="I211" s="45"/>
      <c r="J211" s="11"/>
      <c r="K211" s="11"/>
      <c r="L211" s="11"/>
      <c r="M211" s="11"/>
      <c r="N211" s="11"/>
      <c r="O211" s="11"/>
      <c r="P211" s="11"/>
      <c r="Q211" s="11"/>
      <c r="R211" s="11"/>
      <c r="S211" s="11"/>
      <c r="T211" s="11"/>
      <c r="U211" s="11"/>
      <c r="V211" s="11"/>
      <c r="W211" s="11"/>
      <c r="X211" s="11"/>
      <c r="Y211" s="11"/>
      <c r="Z211" s="11"/>
    </row>
    <row r="212" spans="1:26" ht="12.75" customHeight="1">
      <c r="A212" s="11"/>
      <c r="B212" s="11"/>
      <c r="C212" s="11"/>
      <c r="D212" s="11"/>
      <c r="E212" s="11"/>
      <c r="F212" s="11"/>
      <c r="G212" s="11"/>
      <c r="H212" s="11"/>
      <c r="I212" s="45"/>
      <c r="J212" s="11"/>
      <c r="K212" s="11"/>
      <c r="L212" s="11"/>
      <c r="M212" s="11"/>
      <c r="N212" s="11"/>
      <c r="O212" s="11"/>
      <c r="P212" s="11"/>
      <c r="Q212" s="11"/>
      <c r="R212" s="11"/>
      <c r="S212" s="11"/>
      <c r="T212" s="11"/>
      <c r="U212" s="11"/>
      <c r="V212" s="11"/>
      <c r="W212" s="11"/>
      <c r="X212" s="11"/>
      <c r="Y212" s="11"/>
      <c r="Z212" s="11"/>
    </row>
    <row r="213" spans="1:26" ht="12.75" customHeight="1">
      <c r="A213" s="11"/>
      <c r="B213" s="11"/>
      <c r="C213" s="11"/>
      <c r="D213" s="11"/>
      <c r="E213" s="11"/>
      <c r="F213" s="11"/>
      <c r="G213" s="11"/>
      <c r="H213" s="11"/>
      <c r="I213" s="45"/>
      <c r="J213" s="11"/>
      <c r="K213" s="11"/>
      <c r="L213" s="11"/>
      <c r="M213" s="11"/>
      <c r="N213" s="11"/>
      <c r="O213" s="11"/>
      <c r="P213" s="11"/>
      <c r="Q213" s="11"/>
      <c r="R213" s="11"/>
      <c r="S213" s="11"/>
      <c r="T213" s="11"/>
      <c r="U213" s="11"/>
      <c r="V213" s="11"/>
      <c r="W213" s="11"/>
      <c r="X213" s="11"/>
      <c r="Y213" s="11"/>
      <c r="Z213" s="11"/>
    </row>
    <row r="214" spans="1:26" ht="12.75" customHeight="1">
      <c r="A214" s="11"/>
      <c r="B214" s="11"/>
      <c r="C214" s="11"/>
      <c r="D214" s="11"/>
      <c r="E214" s="11"/>
      <c r="F214" s="11"/>
      <c r="G214" s="11"/>
      <c r="H214" s="11"/>
      <c r="I214" s="45"/>
      <c r="J214" s="11"/>
      <c r="K214" s="11"/>
      <c r="L214" s="11"/>
      <c r="M214" s="11"/>
      <c r="N214" s="11"/>
      <c r="O214" s="11"/>
      <c r="P214" s="11"/>
      <c r="Q214" s="11"/>
      <c r="R214" s="11"/>
      <c r="S214" s="11"/>
      <c r="T214" s="11"/>
      <c r="U214" s="11"/>
      <c r="V214" s="11"/>
      <c r="W214" s="11"/>
      <c r="X214" s="11"/>
      <c r="Y214" s="11"/>
      <c r="Z214" s="11"/>
    </row>
    <row r="215" spans="1:26" ht="12.75" customHeight="1">
      <c r="A215" s="11"/>
      <c r="B215" s="11"/>
      <c r="C215" s="11"/>
      <c r="D215" s="11"/>
      <c r="E215" s="11"/>
      <c r="F215" s="11"/>
      <c r="G215" s="11"/>
      <c r="H215" s="11"/>
      <c r="I215" s="45"/>
      <c r="J215" s="11"/>
      <c r="K215" s="11"/>
      <c r="L215" s="11"/>
      <c r="M215" s="11"/>
      <c r="N215" s="11"/>
      <c r="O215" s="11"/>
      <c r="P215" s="11"/>
      <c r="Q215" s="11"/>
      <c r="R215" s="11"/>
      <c r="S215" s="11"/>
      <c r="T215" s="11"/>
      <c r="U215" s="11"/>
      <c r="V215" s="11"/>
      <c r="W215" s="11"/>
      <c r="X215" s="11"/>
      <c r="Y215" s="11"/>
      <c r="Z215" s="11"/>
    </row>
    <row r="216" spans="1:26" ht="12.75" customHeight="1">
      <c r="A216" s="11"/>
      <c r="B216" s="11"/>
      <c r="C216" s="11"/>
      <c r="D216" s="11"/>
      <c r="E216" s="11"/>
      <c r="F216" s="11"/>
      <c r="G216" s="11"/>
      <c r="H216" s="11"/>
      <c r="I216" s="45"/>
      <c r="J216" s="11"/>
      <c r="K216" s="11"/>
      <c r="L216" s="11"/>
      <c r="M216" s="11"/>
      <c r="N216" s="11"/>
      <c r="O216" s="11"/>
      <c r="P216" s="11"/>
      <c r="Q216" s="11"/>
      <c r="R216" s="11"/>
      <c r="S216" s="11"/>
      <c r="T216" s="11"/>
      <c r="U216" s="11"/>
      <c r="V216" s="11"/>
      <c r="W216" s="11"/>
      <c r="X216" s="11"/>
      <c r="Y216" s="11"/>
      <c r="Z216" s="11"/>
    </row>
    <row r="217" spans="1:26" ht="12.75" customHeight="1">
      <c r="A217" s="11"/>
      <c r="B217" s="11"/>
      <c r="C217" s="11"/>
      <c r="D217" s="11"/>
      <c r="E217" s="11"/>
      <c r="F217" s="11"/>
      <c r="G217" s="11"/>
      <c r="H217" s="11"/>
      <c r="I217" s="45"/>
      <c r="J217" s="11"/>
      <c r="K217" s="11"/>
      <c r="L217" s="11"/>
      <c r="M217" s="11"/>
      <c r="N217" s="11"/>
      <c r="O217" s="11"/>
      <c r="P217" s="11"/>
      <c r="Q217" s="11"/>
      <c r="R217" s="11"/>
      <c r="S217" s="11"/>
      <c r="T217" s="11"/>
      <c r="U217" s="11"/>
      <c r="V217" s="11"/>
      <c r="W217" s="11"/>
      <c r="X217" s="11"/>
      <c r="Y217" s="11"/>
      <c r="Z217" s="11"/>
    </row>
    <row r="218" spans="1:26" ht="12.75" customHeight="1">
      <c r="A218" s="11"/>
      <c r="B218" s="11"/>
      <c r="C218" s="11"/>
      <c r="D218" s="11"/>
      <c r="E218" s="11"/>
      <c r="F218" s="11"/>
      <c r="G218" s="11"/>
      <c r="H218" s="11"/>
      <c r="I218" s="45"/>
      <c r="J218" s="11"/>
      <c r="K218" s="11"/>
      <c r="L218" s="11"/>
      <c r="M218" s="11"/>
      <c r="N218" s="11"/>
      <c r="O218" s="11"/>
      <c r="P218" s="11"/>
      <c r="Q218" s="11"/>
      <c r="R218" s="11"/>
      <c r="S218" s="11"/>
      <c r="T218" s="11"/>
      <c r="U218" s="11"/>
      <c r="V218" s="11"/>
      <c r="W218" s="11"/>
      <c r="X218" s="11"/>
      <c r="Y218" s="11"/>
      <c r="Z218" s="11"/>
    </row>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3:A17"/>
    <mergeCell ref="B13:B17"/>
    <mergeCell ref="A1:I1"/>
    <mergeCell ref="C3:I3"/>
    <mergeCell ref="C4:I4"/>
    <mergeCell ref="A6:A7"/>
    <mergeCell ref="B6:B7"/>
    <mergeCell ref="C6:I7"/>
  </mergeCells>
  <pageMargins left="1.02" right="0.70866141732283472" top="0.57999999999999996" bottom="0.74803149606299213" header="0" footer="0"/>
  <pageSetup paperSize="9" scale="8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6"/>
  <sheetViews>
    <sheetView zoomScale="80" zoomScaleNormal="80" workbookViewId="0">
      <selection activeCell="D35" sqref="D35"/>
    </sheetView>
  </sheetViews>
  <sheetFormatPr defaultColWidth="12.6328125" defaultRowHeight="15" customHeight="1"/>
  <cols>
    <col min="1" max="1" width="4" customWidth="1"/>
    <col min="2" max="2" width="2.26953125" customWidth="1"/>
    <col min="3" max="3" width="11.90625" customWidth="1"/>
    <col min="4" max="4" width="27" customWidth="1"/>
    <col min="5" max="5" width="21" customWidth="1"/>
    <col min="6" max="6" width="38.7265625" customWidth="1"/>
    <col min="7" max="7" width="12.54296875" customWidth="1"/>
    <col min="8" max="8" width="41.26953125" customWidth="1"/>
    <col min="9" max="9" width="20.90625" customWidth="1"/>
    <col min="10" max="11" width="8.7265625" customWidth="1"/>
    <col min="12" max="26" width="3.6328125" customWidth="1"/>
  </cols>
  <sheetData>
    <row r="1" spans="1:26" ht="15.75" customHeight="1">
      <c r="A1" s="545" t="s">
        <v>37</v>
      </c>
      <c r="B1" s="501"/>
      <c r="C1" s="501"/>
      <c r="D1" s="501"/>
      <c r="E1" s="501"/>
      <c r="F1" s="501"/>
      <c r="G1" s="501"/>
      <c r="H1" s="501"/>
      <c r="I1" s="49"/>
      <c r="J1" s="49"/>
      <c r="K1" s="49"/>
      <c r="L1" s="49"/>
      <c r="M1" s="49"/>
      <c r="N1" s="49"/>
      <c r="O1" s="49"/>
      <c r="P1" s="49"/>
      <c r="Q1" s="49"/>
      <c r="R1" s="49"/>
      <c r="S1" s="49"/>
      <c r="T1" s="49"/>
      <c r="U1" s="49"/>
      <c r="V1" s="49"/>
      <c r="W1" s="49"/>
      <c r="X1" s="49"/>
      <c r="Y1" s="49"/>
      <c r="Z1" s="49"/>
    </row>
    <row r="2" spans="1:26" ht="15.75" customHeight="1">
      <c r="A2" s="545" t="s">
        <v>38</v>
      </c>
      <c r="B2" s="501"/>
      <c r="C2" s="501"/>
      <c r="D2" s="501"/>
      <c r="E2" s="501"/>
      <c r="F2" s="501"/>
      <c r="G2" s="501"/>
      <c r="H2" s="501"/>
      <c r="I2" s="49"/>
      <c r="J2" s="49"/>
      <c r="K2" s="49"/>
      <c r="L2" s="49"/>
      <c r="M2" s="49"/>
      <c r="N2" s="49"/>
      <c r="O2" s="49"/>
      <c r="P2" s="49"/>
      <c r="Q2" s="49"/>
      <c r="R2" s="49"/>
      <c r="S2" s="49"/>
      <c r="T2" s="49"/>
      <c r="U2" s="49"/>
      <c r="V2" s="49"/>
      <c r="W2" s="49"/>
      <c r="X2" s="49"/>
      <c r="Y2" s="49"/>
      <c r="Z2" s="49"/>
    </row>
    <row r="3" spans="1:26" ht="15.75" customHeight="1">
      <c r="A3" s="545" t="s">
        <v>39</v>
      </c>
      <c r="B3" s="501"/>
      <c r="C3" s="501"/>
      <c r="D3" s="501"/>
      <c r="E3" s="501"/>
      <c r="F3" s="501"/>
      <c r="G3" s="501"/>
      <c r="H3" s="501"/>
      <c r="I3" s="49"/>
      <c r="J3" s="49"/>
      <c r="K3" s="49"/>
      <c r="L3" s="49"/>
      <c r="M3" s="49"/>
      <c r="N3" s="49"/>
      <c r="O3" s="49"/>
      <c r="P3" s="49"/>
      <c r="Q3" s="49"/>
      <c r="R3" s="49"/>
      <c r="S3" s="49"/>
      <c r="T3" s="49"/>
      <c r="U3" s="49"/>
      <c r="V3" s="49"/>
      <c r="W3" s="49"/>
      <c r="X3" s="49"/>
      <c r="Y3" s="49"/>
      <c r="Z3" s="49"/>
    </row>
    <row r="4" spans="1:26" ht="15.75" customHeight="1">
      <c r="A4" s="49"/>
      <c r="B4" s="49"/>
      <c r="C4" s="48"/>
      <c r="D4" s="50"/>
      <c r="E4" s="50"/>
      <c r="F4" s="50"/>
      <c r="G4" s="50"/>
      <c r="H4" s="50"/>
      <c r="I4" s="49"/>
      <c r="J4" s="49"/>
      <c r="K4" s="49"/>
      <c r="L4" s="49"/>
      <c r="M4" s="49"/>
      <c r="N4" s="49"/>
      <c r="O4" s="49"/>
      <c r="P4" s="49"/>
      <c r="Q4" s="49"/>
      <c r="R4" s="49"/>
      <c r="S4" s="49"/>
      <c r="T4" s="49"/>
      <c r="U4" s="49"/>
      <c r="V4" s="49"/>
      <c r="W4" s="49"/>
      <c r="X4" s="49"/>
      <c r="Y4" s="49"/>
      <c r="Z4" s="49"/>
    </row>
    <row r="5" spans="1:26" ht="15.75" customHeight="1">
      <c r="A5" s="546" t="s">
        <v>364</v>
      </c>
      <c r="B5" s="501"/>
      <c r="C5" s="501"/>
      <c r="D5" s="501"/>
      <c r="E5" s="50"/>
      <c r="F5" s="49" t="s">
        <v>41</v>
      </c>
      <c r="G5" s="50"/>
      <c r="H5" s="50"/>
      <c r="I5" s="49"/>
      <c r="J5" s="49"/>
      <c r="K5" s="49"/>
      <c r="L5" s="49"/>
      <c r="M5" s="49"/>
      <c r="N5" s="49"/>
      <c r="O5" s="49"/>
      <c r="P5" s="49"/>
      <c r="Q5" s="49"/>
      <c r="R5" s="49"/>
      <c r="S5" s="49"/>
      <c r="T5" s="49"/>
      <c r="U5" s="49"/>
      <c r="V5" s="49"/>
      <c r="W5" s="49"/>
      <c r="X5" s="49"/>
      <c r="Y5" s="49"/>
      <c r="Z5" s="49"/>
    </row>
    <row r="6" spans="1:26" ht="14.25" customHeight="1">
      <c r="A6" s="525"/>
      <c r="B6" s="525"/>
      <c r="C6" s="525"/>
      <c r="D6" s="525"/>
      <c r="E6" s="49"/>
      <c r="F6" s="52" t="s">
        <v>42</v>
      </c>
      <c r="G6" s="49"/>
      <c r="H6" s="49"/>
      <c r="I6" s="49"/>
      <c r="J6" s="49"/>
      <c r="K6" s="49"/>
      <c r="L6" s="49"/>
      <c r="M6" s="49"/>
      <c r="N6" s="49"/>
      <c r="O6" s="49"/>
      <c r="P6" s="49"/>
      <c r="Q6" s="49"/>
      <c r="R6" s="49"/>
      <c r="S6" s="49"/>
      <c r="T6" s="49"/>
      <c r="U6" s="49"/>
      <c r="V6" s="49"/>
      <c r="W6" s="49"/>
      <c r="X6" s="49"/>
      <c r="Y6" s="49"/>
      <c r="Z6" s="49"/>
    </row>
    <row r="7" spans="1:26" ht="15.75" customHeight="1">
      <c r="A7" s="547" t="s">
        <v>43</v>
      </c>
      <c r="B7" s="513"/>
      <c r="C7" s="513"/>
      <c r="D7" s="513"/>
      <c r="E7" s="534"/>
      <c r="F7" s="547" t="s">
        <v>44</v>
      </c>
      <c r="G7" s="513"/>
      <c r="H7" s="534"/>
      <c r="I7" s="53"/>
      <c r="J7" s="49"/>
      <c r="K7" s="49"/>
      <c r="L7" s="49"/>
      <c r="M7" s="49"/>
      <c r="N7" s="49"/>
      <c r="O7" s="49"/>
      <c r="P7" s="49"/>
      <c r="Q7" s="49"/>
      <c r="R7" s="49"/>
      <c r="S7" s="49"/>
      <c r="T7" s="49"/>
      <c r="U7" s="49"/>
      <c r="V7" s="49"/>
      <c r="W7" s="49"/>
      <c r="X7" s="49"/>
      <c r="Y7" s="49"/>
      <c r="Z7" s="49"/>
    </row>
    <row r="8" spans="1:26" ht="15.75" customHeight="1">
      <c r="A8" s="539" t="s">
        <v>13</v>
      </c>
      <c r="B8" s="513"/>
      <c r="C8" s="534"/>
      <c r="D8" s="540" t="str">
        <f>Biodata!C11</f>
        <v>HANALIA S.Pd</v>
      </c>
      <c r="E8" s="514"/>
      <c r="F8" s="55" t="s">
        <v>13</v>
      </c>
      <c r="G8" s="540" t="str">
        <f>Biodata!C3</f>
        <v>ARMAN S.Pd</v>
      </c>
      <c r="H8" s="513"/>
      <c r="I8" s="56"/>
      <c r="J8" s="49"/>
      <c r="K8" s="49"/>
      <c r="L8" s="49"/>
      <c r="M8" s="49"/>
      <c r="N8" s="49"/>
      <c r="O8" s="49"/>
      <c r="P8" s="49"/>
      <c r="Q8" s="49"/>
      <c r="R8" s="49"/>
      <c r="S8" s="49"/>
      <c r="T8" s="49"/>
      <c r="U8" s="49"/>
      <c r="V8" s="49"/>
      <c r="W8" s="49"/>
      <c r="X8" s="49"/>
      <c r="Y8" s="49"/>
      <c r="Z8" s="49"/>
    </row>
    <row r="9" spans="1:26" ht="15.75" customHeight="1">
      <c r="A9" s="539" t="s">
        <v>4</v>
      </c>
      <c r="B9" s="513"/>
      <c r="C9" s="534"/>
      <c r="D9" s="540" t="str">
        <f>Biodata!C12</f>
        <v>19781109 200501 2 008</v>
      </c>
      <c r="E9" s="514"/>
      <c r="F9" s="55" t="s">
        <v>4</v>
      </c>
      <c r="G9" s="540" t="str">
        <f>Biodata!C4</f>
        <v>19760702 2002 12 1 004</v>
      </c>
      <c r="H9" s="513"/>
      <c r="I9" s="56"/>
      <c r="J9" s="49"/>
      <c r="K9" s="49"/>
      <c r="L9" s="49"/>
      <c r="M9" s="49"/>
      <c r="N9" s="49"/>
      <c r="O9" s="49"/>
      <c r="P9" s="49"/>
      <c r="Q9" s="49"/>
      <c r="R9" s="49"/>
      <c r="S9" s="49"/>
      <c r="T9" s="49"/>
      <c r="U9" s="49"/>
      <c r="V9" s="49"/>
      <c r="W9" s="49"/>
      <c r="X9" s="49"/>
      <c r="Y9" s="49"/>
      <c r="Z9" s="49"/>
    </row>
    <row r="10" spans="1:26" ht="31.5" customHeight="1">
      <c r="A10" s="541" t="s">
        <v>45</v>
      </c>
      <c r="B10" s="538"/>
      <c r="C10" s="542"/>
      <c r="D10" s="537" t="str">
        <f>Biodata!C14</f>
        <v>Pembina , IV/a</v>
      </c>
      <c r="E10" s="543"/>
      <c r="F10" s="434" t="s">
        <v>45</v>
      </c>
      <c r="G10" s="537" t="str">
        <f>Biodata!C6</f>
        <v>Pembina Tk. I, IV/b</v>
      </c>
      <c r="H10" s="538"/>
      <c r="I10" s="59"/>
      <c r="J10" s="60"/>
      <c r="K10" s="60"/>
      <c r="L10" s="60"/>
      <c r="M10" s="60"/>
      <c r="N10" s="60"/>
      <c r="O10" s="60"/>
      <c r="P10" s="60"/>
      <c r="Q10" s="60"/>
      <c r="R10" s="60"/>
      <c r="S10" s="60"/>
      <c r="T10" s="60"/>
      <c r="U10" s="60"/>
      <c r="V10" s="60"/>
      <c r="W10" s="60"/>
      <c r="X10" s="60"/>
      <c r="Y10" s="60"/>
      <c r="Z10" s="60"/>
    </row>
    <row r="11" spans="1:26" ht="31.5" customHeight="1">
      <c r="A11" s="544" t="s">
        <v>15</v>
      </c>
      <c r="B11" s="538"/>
      <c r="C11" s="542"/>
      <c r="D11" s="537" t="str">
        <f>Biodata!C15</f>
        <v xml:space="preserve">Guru Ahli Madya </v>
      </c>
      <c r="E11" s="543"/>
      <c r="F11" s="435" t="s">
        <v>15</v>
      </c>
      <c r="G11" s="537" t="str">
        <f>Biodata!C7</f>
        <v>Kepala Sekolah</v>
      </c>
      <c r="H11" s="538"/>
      <c r="I11" s="56"/>
      <c r="J11" s="49"/>
      <c r="K11" s="49"/>
      <c r="L11" s="49"/>
      <c r="M11" s="49"/>
      <c r="N11" s="49"/>
      <c r="O11" s="49"/>
      <c r="P11" s="49"/>
      <c r="Q11" s="49"/>
      <c r="R11" s="49"/>
      <c r="S11" s="49"/>
      <c r="T11" s="49"/>
      <c r="U11" s="49"/>
      <c r="V11" s="49"/>
      <c r="W11" s="49"/>
      <c r="X11" s="49"/>
      <c r="Y11" s="49"/>
      <c r="Z11" s="49"/>
    </row>
    <row r="12" spans="1:26" ht="42" customHeight="1">
      <c r="A12" s="541" t="s">
        <v>8</v>
      </c>
      <c r="B12" s="538"/>
      <c r="C12" s="542"/>
      <c r="D12" s="537" t="str">
        <f>Biodata!C16</f>
        <v>SMA Negeri 1 Tikke Raya</v>
      </c>
      <c r="E12" s="543"/>
      <c r="F12" s="434" t="s">
        <v>8</v>
      </c>
      <c r="G12" s="537" t="str">
        <f>Biodata!C8</f>
        <v>SMA Negeri 1 Tikke Raya</v>
      </c>
      <c r="H12" s="538"/>
      <c r="I12" s="61"/>
      <c r="J12" s="62"/>
      <c r="K12" s="62"/>
      <c r="L12" s="62"/>
      <c r="M12" s="62"/>
      <c r="N12" s="62"/>
      <c r="O12" s="62"/>
      <c r="P12" s="62"/>
      <c r="Q12" s="62"/>
      <c r="R12" s="62"/>
      <c r="S12" s="62"/>
      <c r="T12" s="62"/>
      <c r="U12" s="62"/>
      <c r="V12" s="62"/>
      <c r="W12" s="62"/>
      <c r="X12" s="62"/>
      <c r="Y12" s="62"/>
      <c r="Z12" s="62"/>
    </row>
    <row r="13" spans="1:26" ht="15.75" customHeight="1">
      <c r="A13" s="533" t="s">
        <v>46</v>
      </c>
      <c r="B13" s="513"/>
      <c r="C13" s="513"/>
      <c r="D13" s="513"/>
      <c r="E13" s="513"/>
      <c r="F13" s="513"/>
      <c r="G13" s="513"/>
      <c r="H13" s="534"/>
      <c r="I13" s="53"/>
      <c r="J13" s="49"/>
      <c r="K13" s="49"/>
      <c r="L13" s="49"/>
      <c r="M13" s="49"/>
      <c r="N13" s="49"/>
      <c r="O13" s="49"/>
      <c r="P13" s="49"/>
      <c r="Q13" s="49"/>
      <c r="R13" s="49"/>
      <c r="S13" s="49"/>
      <c r="T13" s="49"/>
      <c r="U13" s="49"/>
      <c r="V13" s="49"/>
      <c r="W13" s="49"/>
      <c r="X13" s="49"/>
      <c r="Y13" s="49"/>
      <c r="Z13" s="49"/>
    </row>
    <row r="14" spans="1:26" ht="15.75" customHeight="1">
      <c r="A14" s="533"/>
      <c r="B14" s="513"/>
      <c r="C14" s="513"/>
      <c r="D14" s="513"/>
      <c r="E14" s="513"/>
      <c r="F14" s="513"/>
      <c r="G14" s="513"/>
      <c r="H14" s="534"/>
      <c r="I14" s="53"/>
      <c r="J14" s="49"/>
      <c r="K14" s="49"/>
      <c r="L14" s="49"/>
      <c r="M14" s="49"/>
      <c r="N14" s="49"/>
      <c r="O14" s="49"/>
      <c r="P14" s="49"/>
      <c r="Q14" s="49"/>
      <c r="R14" s="49"/>
      <c r="S14" s="49"/>
      <c r="T14" s="49"/>
      <c r="U14" s="49"/>
      <c r="V14" s="49"/>
      <c r="W14" s="49"/>
      <c r="X14" s="49"/>
      <c r="Y14" s="49"/>
      <c r="Z14" s="49"/>
    </row>
    <row r="15" spans="1:26" ht="66.75" customHeight="1">
      <c r="A15" s="535" t="s">
        <v>47</v>
      </c>
      <c r="B15" s="514"/>
      <c r="C15" s="536" t="s">
        <v>48</v>
      </c>
      <c r="D15" s="514"/>
      <c r="E15" s="535" t="s">
        <v>49</v>
      </c>
      <c r="F15" s="514"/>
      <c r="G15" s="63" t="s">
        <v>50</v>
      </c>
      <c r="H15" s="64" t="s">
        <v>51</v>
      </c>
      <c r="I15" s="63" t="s">
        <v>52</v>
      </c>
      <c r="J15" s="65"/>
      <c r="K15" s="65"/>
      <c r="L15" s="65"/>
      <c r="M15" s="65"/>
      <c r="N15" s="65"/>
      <c r="O15" s="65"/>
      <c r="P15" s="65"/>
      <c r="Q15" s="65"/>
      <c r="R15" s="65"/>
      <c r="S15" s="65"/>
      <c r="T15" s="65"/>
      <c r="U15" s="65"/>
      <c r="V15" s="65"/>
      <c r="W15" s="65"/>
      <c r="X15" s="65"/>
      <c r="Y15" s="65"/>
      <c r="Z15" s="65"/>
    </row>
    <row r="16" spans="1:26" ht="15.75" customHeight="1">
      <c r="A16" s="527">
        <v>1</v>
      </c>
      <c r="B16" s="514"/>
      <c r="C16" s="527">
        <v>2</v>
      </c>
      <c r="D16" s="514"/>
      <c r="E16" s="527">
        <v>3</v>
      </c>
      <c r="F16" s="514"/>
      <c r="G16" s="66">
        <v>4</v>
      </c>
      <c r="H16" s="67">
        <v>5</v>
      </c>
      <c r="I16" s="68"/>
      <c r="J16" s="49"/>
      <c r="K16" s="49"/>
      <c r="L16" s="49"/>
      <c r="M16" s="49"/>
      <c r="N16" s="49"/>
      <c r="O16" s="49"/>
      <c r="P16" s="49"/>
      <c r="Q16" s="49"/>
      <c r="R16" s="49"/>
      <c r="S16" s="49"/>
      <c r="T16" s="49"/>
      <c r="U16" s="49"/>
      <c r="V16" s="49"/>
      <c r="W16" s="49"/>
      <c r="X16" s="49"/>
      <c r="Y16" s="49"/>
      <c r="Z16" s="49"/>
    </row>
    <row r="17" spans="1:26" ht="15.75" customHeight="1">
      <c r="A17" s="533" t="s">
        <v>53</v>
      </c>
      <c r="B17" s="513"/>
      <c r="C17" s="513"/>
      <c r="D17" s="513"/>
      <c r="E17" s="513"/>
      <c r="F17" s="513"/>
      <c r="G17" s="513"/>
      <c r="H17" s="534"/>
      <c r="I17" s="68"/>
      <c r="J17" s="49"/>
      <c r="K17" s="49"/>
      <c r="L17" s="49"/>
      <c r="M17" s="49"/>
      <c r="N17" s="49"/>
      <c r="O17" s="49"/>
      <c r="P17" s="49"/>
      <c r="Q17" s="49"/>
      <c r="R17" s="49"/>
      <c r="S17" s="49"/>
      <c r="T17" s="49"/>
      <c r="U17" s="49"/>
      <c r="V17" s="49"/>
      <c r="W17" s="49"/>
      <c r="X17" s="49"/>
      <c r="Y17" s="49"/>
      <c r="Z17" s="49"/>
    </row>
    <row r="18" spans="1:26" ht="54.75" customHeight="1">
      <c r="A18" s="528">
        <v>1</v>
      </c>
      <c r="B18" s="523"/>
      <c r="C18" s="531" t="str">
        <f>'MATRIK PERAN HASIL'!C18</f>
        <v>Tersedianya dokumen/laporan pelaksanaan tugas sesuai yang ditetapkan</v>
      </c>
      <c r="D18" s="523"/>
      <c r="E18" s="531" t="s">
        <v>28</v>
      </c>
      <c r="F18" s="523"/>
      <c r="G18" s="69" t="s">
        <v>54</v>
      </c>
      <c r="H18" s="70" t="s">
        <v>55</v>
      </c>
      <c r="I18" s="71" t="s">
        <v>378</v>
      </c>
      <c r="J18" s="65"/>
      <c r="K18" s="65"/>
      <c r="L18" s="65"/>
      <c r="M18" s="65"/>
      <c r="N18" s="65"/>
      <c r="O18" s="65"/>
      <c r="P18" s="65"/>
      <c r="Q18" s="65"/>
      <c r="R18" s="65"/>
      <c r="S18" s="65"/>
      <c r="T18" s="65"/>
      <c r="U18" s="65"/>
      <c r="V18" s="65"/>
      <c r="W18" s="65"/>
      <c r="X18" s="65"/>
      <c r="Y18" s="65"/>
      <c r="Z18" s="65"/>
    </row>
    <row r="19" spans="1:26" ht="54.75" customHeight="1">
      <c r="A19" s="529"/>
      <c r="B19" s="530"/>
      <c r="C19" s="529"/>
      <c r="D19" s="530"/>
      <c r="E19" s="529"/>
      <c r="F19" s="530"/>
      <c r="G19" s="72" t="s">
        <v>56</v>
      </c>
      <c r="H19" s="70" t="s">
        <v>57</v>
      </c>
      <c r="I19" s="71" t="s">
        <v>58</v>
      </c>
      <c r="J19" s="65"/>
      <c r="K19" s="65"/>
      <c r="L19" s="65"/>
      <c r="M19" s="65"/>
      <c r="N19" s="65"/>
      <c r="O19" s="65"/>
      <c r="P19" s="65"/>
      <c r="Q19" s="65"/>
      <c r="R19" s="65"/>
      <c r="S19" s="65"/>
      <c r="T19" s="65"/>
      <c r="U19" s="65"/>
      <c r="V19" s="65"/>
      <c r="W19" s="65"/>
      <c r="X19" s="65"/>
      <c r="Y19" s="65"/>
      <c r="Z19" s="65"/>
    </row>
    <row r="20" spans="1:26" ht="51" customHeight="1">
      <c r="A20" s="529"/>
      <c r="B20" s="530"/>
      <c r="C20" s="529"/>
      <c r="D20" s="530"/>
      <c r="E20" s="524"/>
      <c r="F20" s="526"/>
      <c r="G20" s="69" t="s">
        <v>59</v>
      </c>
      <c r="H20" s="70" t="s">
        <v>60</v>
      </c>
      <c r="I20" s="73" t="s">
        <v>61</v>
      </c>
      <c r="J20" s="65"/>
      <c r="K20" s="65"/>
      <c r="L20" s="65"/>
      <c r="M20" s="65"/>
      <c r="N20" s="65"/>
      <c r="O20" s="65"/>
      <c r="P20" s="65"/>
      <c r="Q20" s="65"/>
      <c r="R20" s="65"/>
      <c r="S20" s="65"/>
      <c r="T20" s="65"/>
      <c r="U20" s="65"/>
      <c r="V20" s="65"/>
      <c r="W20" s="65"/>
      <c r="X20" s="65"/>
      <c r="Y20" s="65"/>
      <c r="Z20" s="65"/>
    </row>
    <row r="21" spans="1:26" ht="29.25" hidden="1" customHeight="1">
      <c r="A21" s="77"/>
      <c r="B21" s="78"/>
      <c r="C21" s="79"/>
      <c r="D21" s="80"/>
      <c r="E21" s="79"/>
      <c r="F21" s="80"/>
      <c r="G21" s="81" t="s">
        <v>56</v>
      </c>
      <c r="H21" s="51"/>
      <c r="I21" s="82"/>
      <c r="J21" s="49"/>
      <c r="K21" s="49"/>
      <c r="L21" s="49"/>
      <c r="M21" s="49"/>
      <c r="N21" s="49"/>
      <c r="O21" s="49"/>
      <c r="P21" s="49"/>
      <c r="Q21" s="49"/>
      <c r="R21" s="49"/>
      <c r="S21" s="49"/>
      <c r="T21" s="49"/>
      <c r="U21" s="49"/>
      <c r="V21" s="49"/>
      <c r="W21" s="49"/>
      <c r="X21" s="49"/>
      <c r="Y21" s="49"/>
      <c r="Z21" s="49"/>
    </row>
    <row r="22" spans="1:26" ht="26.25" hidden="1" customHeight="1">
      <c r="A22" s="77"/>
      <c r="B22" s="78"/>
      <c r="C22" s="79"/>
      <c r="D22" s="80"/>
      <c r="E22" s="79"/>
      <c r="F22" s="80"/>
      <c r="G22" s="83" t="s">
        <v>59</v>
      </c>
      <c r="H22" s="84"/>
      <c r="I22" s="85"/>
      <c r="J22" s="49"/>
      <c r="K22" s="49"/>
      <c r="L22" s="49"/>
      <c r="M22" s="49"/>
      <c r="N22" s="49"/>
      <c r="O22" s="49"/>
      <c r="P22" s="49"/>
      <c r="Q22" s="49"/>
      <c r="R22" s="49"/>
      <c r="S22" s="49"/>
      <c r="T22" s="49"/>
      <c r="U22" s="49"/>
      <c r="V22" s="49"/>
      <c r="W22" s="49"/>
      <c r="X22" s="49"/>
      <c r="Y22" s="49"/>
      <c r="Z22" s="49"/>
    </row>
    <row r="23" spans="1:26" ht="15.75" customHeight="1">
      <c r="A23" s="527" t="s">
        <v>63</v>
      </c>
      <c r="B23" s="513"/>
      <c r="C23" s="513"/>
      <c r="D23" s="514"/>
      <c r="E23" s="527"/>
      <c r="F23" s="514"/>
      <c r="G23" s="86"/>
      <c r="H23" s="87"/>
      <c r="I23" s="88"/>
      <c r="J23" s="49"/>
      <c r="K23" s="49"/>
      <c r="L23" s="49"/>
      <c r="M23" s="49"/>
      <c r="N23" s="49"/>
      <c r="O23" s="49"/>
      <c r="P23" s="49"/>
      <c r="Q23" s="49"/>
      <c r="R23" s="49"/>
      <c r="S23" s="49"/>
      <c r="T23" s="49"/>
      <c r="U23" s="49"/>
      <c r="V23" s="49"/>
      <c r="W23" s="49"/>
      <c r="X23" s="49"/>
      <c r="Y23" s="49"/>
      <c r="Z23" s="49"/>
    </row>
    <row r="24" spans="1:26" ht="15.75" customHeight="1">
      <c r="A24" s="528">
        <v>2</v>
      </c>
      <c r="B24" s="523"/>
      <c r="C24" s="531" t="str">
        <f>'MATRIK PERAN HASIL'!C19</f>
        <v>Tersedianya Dokumen/ Laporan Pengembangan Diri</v>
      </c>
      <c r="D24" s="523"/>
      <c r="E24" s="532" t="s">
        <v>64</v>
      </c>
      <c r="F24" s="530"/>
      <c r="G24" s="89" t="s">
        <v>54</v>
      </c>
      <c r="H24" s="70" t="s">
        <v>55</v>
      </c>
      <c r="I24" s="71" t="s">
        <v>65</v>
      </c>
      <c r="J24" s="49"/>
      <c r="K24" s="49"/>
      <c r="L24" s="49"/>
      <c r="M24" s="49"/>
      <c r="N24" s="49"/>
      <c r="O24" s="49"/>
      <c r="P24" s="49"/>
      <c r="Q24" s="49"/>
      <c r="R24" s="49"/>
      <c r="S24" s="49"/>
      <c r="T24" s="49"/>
      <c r="U24" s="49"/>
      <c r="V24" s="49"/>
      <c r="W24" s="49"/>
      <c r="X24" s="49"/>
      <c r="Y24" s="49"/>
      <c r="Z24" s="49"/>
    </row>
    <row r="25" spans="1:26" ht="15" customHeight="1">
      <c r="A25" s="529"/>
      <c r="B25" s="530"/>
      <c r="C25" s="529"/>
      <c r="D25" s="530"/>
      <c r="E25" s="529"/>
      <c r="F25" s="530"/>
      <c r="G25" s="72" t="s">
        <v>56</v>
      </c>
      <c r="H25" s="70" t="s">
        <v>57</v>
      </c>
      <c r="I25" s="82" t="s">
        <v>58</v>
      </c>
      <c r="J25" s="49"/>
      <c r="K25" s="49"/>
      <c r="L25" s="49"/>
      <c r="M25" s="49"/>
      <c r="N25" s="49"/>
      <c r="O25" s="49"/>
      <c r="P25" s="49"/>
      <c r="Q25" s="49"/>
      <c r="R25" s="49"/>
      <c r="S25" s="49"/>
      <c r="T25" s="49"/>
      <c r="U25" s="49"/>
      <c r="V25" s="49"/>
      <c r="W25" s="49"/>
      <c r="X25" s="49"/>
      <c r="Y25" s="49"/>
      <c r="Z25" s="49"/>
    </row>
    <row r="26" spans="1:26" ht="64.5" customHeight="1">
      <c r="A26" s="529"/>
      <c r="B26" s="530"/>
      <c r="C26" s="529"/>
      <c r="D26" s="530"/>
      <c r="E26" s="524"/>
      <c r="F26" s="526"/>
      <c r="G26" s="69" t="s">
        <v>59</v>
      </c>
      <c r="H26" s="70" t="s">
        <v>60</v>
      </c>
      <c r="I26" s="73" t="s">
        <v>395</v>
      </c>
      <c r="J26" s="49"/>
      <c r="K26" s="49"/>
      <c r="L26" s="49"/>
      <c r="M26" s="49"/>
      <c r="N26" s="49"/>
      <c r="O26" s="49"/>
      <c r="P26" s="49"/>
      <c r="Q26" s="49"/>
      <c r="R26" s="49"/>
      <c r="S26" s="49"/>
      <c r="T26" s="49"/>
      <c r="U26" s="49"/>
      <c r="V26" s="49"/>
      <c r="W26" s="49"/>
      <c r="X26" s="49"/>
      <c r="Y26" s="49"/>
      <c r="Z26" s="49"/>
    </row>
    <row r="27" spans="1:26" ht="46.5" customHeight="1">
      <c r="A27" s="528">
        <v>3</v>
      </c>
      <c r="B27" s="523"/>
      <c r="C27" s="560" t="str">
        <f>'MATRIK PERAN HASIL'!C20</f>
        <v xml:space="preserve">Terlaksananya kegiatan publikasi ilmiah </v>
      </c>
      <c r="D27" s="523"/>
      <c r="E27" s="561" t="s">
        <v>66</v>
      </c>
      <c r="F27" s="523"/>
      <c r="G27" s="69" t="s">
        <v>54</v>
      </c>
      <c r="H27" s="70" t="s">
        <v>55</v>
      </c>
      <c r="I27" s="71" t="s">
        <v>67</v>
      </c>
      <c r="J27" s="49"/>
      <c r="K27" s="49"/>
      <c r="L27" s="49"/>
      <c r="M27" s="49"/>
      <c r="N27" s="49"/>
      <c r="O27" s="49"/>
      <c r="P27" s="49"/>
      <c r="Q27" s="49"/>
      <c r="R27" s="49"/>
      <c r="S27" s="49"/>
      <c r="T27" s="49"/>
      <c r="U27" s="49"/>
      <c r="V27" s="49"/>
      <c r="W27" s="49"/>
      <c r="X27" s="49"/>
      <c r="Y27" s="49"/>
      <c r="Z27" s="49"/>
    </row>
    <row r="28" spans="1:26" ht="46.5" customHeight="1">
      <c r="A28" s="529"/>
      <c r="B28" s="530"/>
      <c r="C28" s="529"/>
      <c r="D28" s="530"/>
      <c r="E28" s="501"/>
      <c r="F28" s="530"/>
      <c r="G28" s="72" t="s">
        <v>56</v>
      </c>
      <c r="H28" s="70" t="s">
        <v>57</v>
      </c>
      <c r="I28" s="82" t="s">
        <v>58</v>
      </c>
      <c r="J28" s="49"/>
      <c r="K28" s="49"/>
      <c r="L28" s="49"/>
      <c r="M28" s="49"/>
      <c r="N28" s="49"/>
      <c r="O28" s="49"/>
      <c r="P28" s="49"/>
      <c r="Q28" s="49"/>
      <c r="R28" s="49"/>
      <c r="S28" s="49"/>
      <c r="T28" s="49"/>
      <c r="U28" s="49"/>
      <c r="V28" s="49"/>
      <c r="W28" s="49"/>
      <c r="X28" s="49"/>
      <c r="Y28" s="49"/>
      <c r="Z28" s="49"/>
    </row>
    <row r="29" spans="1:26" ht="54.75" customHeight="1">
      <c r="A29" s="529"/>
      <c r="B29" s="530"/>
      <c r="C29" s="529"/>
      <c r="D29" s="530"/>
      <c r="E29" s="501"/>
      <c r="F29" s="530"/>
      <c r="G29" s="69" t="s">
        <v>59</v>
      </c>
      <c r="H29" s="70" t="s">
        <v>60</v>
      </c>
      <c r="I29" s="73" t="s">
        <v>396</v>
      </c>
      <c r="J29" s="49"/>
      <c r="K29" s="49"/>
      <c r="L29" s="49"/>
      <c r="M29" s="49"/>
      <c r="N29" s="49"/>
      <c r="O29" s="49"/>
      <c r="P29" s="49"/>
      <c r="Q29" s="49"/>
      <c r="R29" s="49"/>
      <c r="S29" s="49"/>
      <c r="T29" s="49"/>
      <c r="U29" s="49"/>
      <c r="V29" s="49"/>
      <c r="W29" s="49"/>
      <c r="X29" s="49"/>
      <c r="Y29" s="49"/>
      <c r="Z29" s="49"/>
    </row>
    <row r="30" spans="1:26" ht="46.5" customHeight="1">
      <c r="A30" s="528">
        <v>4</v>
      </c>
      <c r="B30" s="562"/>
      <c r="C30" s="564" t="str">
        <f>'MATRIK PERAN HASIL'!C21</f>
        <v>Terlaksananya kegiatan yang mendukung tugas guru</v>
      </c>
      <c r="D30" s="565"/>
      <c r="E30" s="561" t="s">
        <v>68</v>
      </c>
      <c r="F30" s="523"/>
      <c r="G30" s="69" t="s">
        <v>54</v>
      </c>
      <c r="H30" s="70" t="s">
        <v>55</v>
      </c>
      <c r="I30" s="71" t="s">
        <v>65</v>
      </c>
      <c r="J30" s="49"/>
      <c r="K30" s="49"/>
      <c r="L30" s="49"/>
      <c r="M30" s="49"/>
      <c r="N30" s="49"/>
      <c r="O30" s="49"/>
      <c r="P30" s="49"/>
      <c r="Q30" s="49"/>
      <c r="R30" s="49"/>
      <c r="S30" s="49"/>
      <c r="T30" s="49"/>
      <c r="U30" s="49"/>
      <c r="V30" s="49"/>
      <c r="W30" s="49"/>
      <c r="X30" s="49"/>
      <c r="Y30" s="49"/>
      <c r="Z30" s="49"/>
    </row>
    <row r="31" spans="1:26" ht="46.5" customHeight="1">
      <c r="A31" s="529"/>
      <c r="B31" s="563"/>
      <c r="C31" s="565"/>
      <c r="D31" s="566"/>
      <c r="E31" s="501"/>
      <c r="F31" s="530"/>
      <c r="G31" s="72" t="s">
        <v>56</v>
      </c>
      <c r="H31" s="70" t="s">
        <v>57</v>
      </c>
      <c r="I31" s="82" t="s">
        <v>58</v>
      </c>
      <c r="J31" s="49"/>
      <c r="K31" s="49"/>
      <c r="L31" s="49"/>
      <c r="M31" s="49"/>
      <c r="N31" s="49"/>
      <c r="O31" s="49"/>
      <c r="P31" s="49"/>
      <c r="Q31" s="49"/>
      <c r="R31" s="49"/>
      <c r="S31" s="49"/>
      <c r="T31" s="49"/>
      <c r="U31" s="49"/>
      <c r="V31" s="49"/>
      <c r="W31" s="49"/>
      <c r="X31" s="49"/>
      <c r="Y31" s="49"/>
      <c r="Z31" s="49"/>
    </row>
    <row r="32" spans="1:26" ht="59.25" customHeight="1">
      <c r="A32" s="529"/>
      <c r="B32" s="563"/>
      <c r="C32" s="565"/>
      <c r="D32" s="566"/>
      <c r="E32" s="501"/>
      <c r="F32" s="530"/>
      <c r="G32" s="69" t="s">
        <v>59</v>
      </c>
      <c r="H32" s="70" t="s">
        <v>60</v>
      </c>
      <c r="I32" s="73" t="s">
        <v>61</v>
      </c>
      <c r="J32" s="49"/>
      <c r="K32" s="49"/>
      <c r="L32" s="49"/>
      <c r="M32" s="49"/>
      <c r="N32" s="49"/>
      <c r="O32" s="49"/>
      <c r="P32" s="49"/>
      <c r="Q32" s="49"/>
      <c r="R32" s="49"/>
      <c r="S32" s="49"/>
      <c r="T32" s="49"/>
      <c r="U32" s="49"/>
      <c r="V32" s="49"/>
      <c r="W32" s="49"/>
      <c r="X32" s="49"/>
      <c r="Y32" s="49"/>
      <c r="Z32" s="49"/>
    </row>
    <row r="33" spans="1:26" ht="15.75" customHeight="1">
      <c r="A33" s="91" t="s">
        <v>69</v>
      </c>
      <c r="B33" s="87"/>
      <c r="C33" s="87"/>
      <c r="D33" s="87"/>
      <c r="E33" s="92"/>
      <c r="F33" s="92"/>
      <c r="G33" s="92"/>
      <c r="H33" s="92"/>
      <c r="I33" s="53"/>
      <c r="J33" s="49"/>
      <c r="K33" s="49"/>
      <c r="L33" s="49"/>
      <c r="M33" s="49"/>
      <c r="N33" s="49"/>
      <c r="O33" s="49"/>
      <c r="P33" s="49"/>
      <c r="Q33" s="49"/>
      <c r="R33" s="49"/>
      <c r="S33" s="49"/>
      <c r="T33" s="49"/>
      <c r="U33" s="49"/>
      <c r="V33" s="49"/>
      <c r="W33" s="49"/>
      <c r="X33" s="49"/>
      <c r="Y33" s="49"/>
      <c r="Z33" s="49"/>
    </row>
    <row r="34" spans="1:26" ht="15.75" customHeight="1">
      <c r="A34" s="93" t="s">
        <v>70</v>
      </c>
      <c r="B34" s="556" t="s">
        <v>71</v>
      </c>
      <c r="C34" s="513"/>
      <c r="D34" s="513"/>
      <c r="E34" s="514"/>
      <c r="F34" s="93"/>
      <c r="G34" s="94"/>
      <c r="H34" s="94"/>
      <c r="I34" s="56"/>
      <c r="J34" s="49"/>
      <c r="K34" s="49"/>
      <c r="L34" s="49"/>
      <c r="M34" s="49"/>
      <c r="N34" s="49"/>
      <c r="O34" s="49"/>
      <c r="P34" s="49"/>
      <c r="Q34" s="49"/>
      <c r="R34" s="49"/>
      <c r="S34" s="49"/>
      <c r="T34" s="49"/>
      <c r="U34" s="49"/>
      <c r="V34" s="49"/>
      <c r="W34" s="49"/>
      <c r="X34" s="49"/>
      <c r="Y34" s="49"/>
      <c r="Z34" s="49"/>
    </row>
    <row r="35" spans="1:26" ht="15.75" customHeight="1">
      <c r="A35" s="95"/>
      <c r="B35" s="96" t="s">
        <v>72</v>
      </c>
      <c r="C35" s="96" t="s">
        <v>73</v>
      </c>
      <c r="D35" s="97"/>
      <c r="E35" s="98"/>
      <c r="F35" s="95" t="s">
        <v>74</v>
      </c>
      <c r="G35" s="97"/>
      <c r="H35" s="97"/>
      <c r="I35" s="99"/>
      <c r="J35" s="100"/>
      <c r="K35" s="100"/>
      <c r="L35" s="100"/>
      <c r="M35" s="100"/>
      <c r="N35" s="100"/>
      <c r="O35" s="100"/>
      <c r="P35" s="100"/>
      <c r="Q35" s="100"/>
      <c r="R35" s="100"/>
      <c r="S35" s="100"/>
      <c r="T35" s="100"/>
      <c r="U35" s="100"/>
      <c r="V35" s="100"/>
      <c r="W35" s="100"/>
      <c r="X35" s="100"/>
      <c r="Y35" s="100"/>
      <c r="Z35" s="100"/>
    </row>
    <row r="36" spans="1:26" ht="18.75" customHeight="1">
      <c r="A36" s="95"/>
      <c r="B36" s="96" t="s">
        <v>72</v>
      </c>
      <c r="C36" s="96" t="s">
        <v>75</v>
      </c>
      <c r="D36" s="97"/>
      <c r="E36" s="98"/>
      <c r="F36" s="557" t="s">
        <v>76</v>
      </c>
      <c r="G36" s="501"/>
      <c r="H36" s="501"/>
      <c r="I36" s="530"/>
      <c r="J36" s="100"/>
      <c r="K36" s="100"/>
      <c r="L36" s="100"/>
      <c r="M36" s="100"/>
      <c r="N36" s="100"/>
      <c r="O36" s="100"/>
      <c r="P36" s="100"/>
      <c r="Q36" s="100"/>
      <c r="R36" s="100"/>
      <c r="S36" s="100"/>
      <c r="T36" s="100"/>
      <c r="U36" s="100"/>
      <c r="V36" s="100"/>
      <c r="W36" s="100"/>
      <c r="X36" s="100"/>
      <c r="Y36" s="100"/>
      <c r="Z36" s="100"/>
    </row>
    <row r="37" spans="1:26" ht="21.75" customHeight="1">
      <c r="A37" s="101"/>
      <c r="B37" s="96" t="s">
        <v>72</v>
      </c>
      <c r="C37" s="102" t="s">
        <v>77</v>
      </c>
      <c r="D37" s="103"/>
      <c r="E37" s="104"/>
      <c r="F37" s="524"/>
      <c r="G37" s="525"/>
      <c r="H37" s="525"/>
      <c r="I37" s="526"/>
      <c r="J37" s="100"/>
      <c r="K37" s="100"/>
      <c r="L37" s="100"/>
      <c r="M37" s="100"/>
      <c r="N37" s="100"/>
      <c r="O37" s="100"/>
      <c r="P37" s="100"/>
      <c r="Q37" s="100"/>
      <c r="R37" s="100"/>
      <c r="S37" s="100"/>
      <c r="T37" s="100"/>
      <c r="U37" s="100"/>
      <c r="V37" s="100"/>
      <c r="W37" s="100"/>
      <c r="X37" s="100"/>
      <c r="Y37" s="100"/>
      <c r="Z37" s="100"/>
    </row>
    <row r="38" spans="1:26" ht="15.75" customHeight="1">
      <c r="A38" s="105">
        <v>2</v>
      </c>
      <c r="B38" s="558" t="s">
        <v>78</v>
      </c>
      <c r="C38" s="513"/>
      <c r="D38" s="513"/>
      <c r="E38" s="514"/>
      <c r="F38" s="105"/>
      <c r="G38" s="106"/>
      <c r="H38" s="106"/>
      <c r="I38" s="107"/>
      <c r="J38" s="100"/>
      <c r="K38" s="100"/>
      <c r="L38" s="100"/>
      <c r="M38" s="100"/>
      <c r="N38" s="100"/>
      <c r="O38" s="100"/>
      <c r="P38" s="100"/>
      <c r="Q38" s="100"/>
      <c r="R38" s="100"/>
      <c r="S38" s="100"/>
      <c r="T38" s="100"/>
      <c r="U38" s="100"/>
      <c r="V38" s="100"/>
      <c r="W38" s="100"/>
      <c r="X38" s="100"/>
      <c r="Y38" s="100"/>
      <c r="Z38" s="100"/>
    </row>
    <row r="39" spans="1:26" ht="15.75" customHeight="1">
      <c r="A39" s="95"/>
      <c r="B39" s="96" t="s">
        <v>72</v>
      </c>
      <c r="C39" s="559" t="s">
        <v>79</v>
      </c>
      <c r="D39" s="501"/>
      <c r="E39" s="530"/>
      <c r="F39" s="95" t="s">
        <v>74</v>
      </c>
      <c r="G39" s="97"/>
      <c r="H39" s="97"/>
      <c r="I39" s="99"/>
      <c r="J39" s="100"/>
      <c r="K39" s="100"/>
      <c r="L39" s="100"/>
      <c r="M39" s="100"/>
      <c r="N39" s="100"/>
      <c r="O39" s="100"/>
      <c r="P39" s="100"/>
      <c r="Q39" s="100"/>
      <c r="R39" s="100"/>
      <c r="S39" s="100"/>
      <c r="T39" s="100"/>
      <c r="U39" s="100"/>
      <c r="V39" s="100"/>
      <c r="W39" s="100"/>
      <c r="X39" s="100"/>
      <c r="Y39" s="100"/>
      <c r="Z39" s="100"/>
    </row>
    <row r="40" spans="1:26" ht="18.75" customHeight="1">
      <c r="A40" s="95"/>
      <c r="B40" s="97"/>
      <c r="C40" s="501"/>
      <c r="D40" s="501"/>
      <c r="E40" s="530"/>
      <c r="F40" s="95" t="s">
        <v>80</v>
      </c>
      <c r="G40" s="97"/>
      <c r="H40" s="97"/>
      <c r="I40" s="99"/>
      <c r="J40" s="100"/>
      <c r="K40" s="100"/>
      <c r="L40" s="100"/>
      <c r="M40" s="100"/>
      <c r="N40" s="100"/>
      <c r="O40" s="100"/>
      <c r="P40" s="100"/>
      <c r="Q40" s="100"/>
      <c r="R40" s="100"/>
      <c r="S40" s="100"/>
      <c r="T40" s="100"/>
      <c r="U40" s="100"/>
      <c r="V40" s="100"/>
      <c r="W40" s="100"/>
      <c r="X40" s="100"/>
      <c r="Y40" s="100"/>
      <c r="Z40" s="100"/>
    </row>
    <row r="41" spans="1:26" ht="15.75" customHeight="1">
      <c r="A41" s="95"/>
      <c r="B41" s="96" t="s">
        <v>72</v>
      </c>
      <c r="C41" s="559" t="s">
        <v>81</v>
      </c>
      <c r="D41" s="501"/>
      <c r="E41" s="530"/>
      <c r="F41" s="532"/>
      <c r="G41" s="501"/>
      <c r="H41" s="501"/>
      <c r="I41" s="99"/>
      <c r="J41" s="100"/>
      <c r="K41" s="100"/>
      <c r="L41" s="100"/>
      <c r="M41" s="100"/>
      <c r="N41" s="100"/>
      <c r="O41" s="100"/>
      <c r="P41" s="100"/>
      <c r="Q41" s="100"/>
      <c r="R41" s="100"/>
      <c r="S41" s="100"/>
      <c r="T41" s="100"/>
      <c r="U41" s="100"/>
      <c r="V41" s="100"/>
      <c r="W41" s="100"/>
      <c r="X41" s="100"/>
      <c r="Y41" s="100"/>
      <c r="Z41" s="100"/>
    </row>
    <row r="42" spans="1:26" ht="19.5" customHeight="1">
      <c r="A42" s="95"/>
      <c r="B42" s="97"/>
      <c r="C42" s="501"/>
      <c r="D42" s="501"/>
      <c r="E42" s="530"/>
      <c r="F42" s="529"/>
      <c r="G42" s="501"/>
      <c r="H42" s="501"/>
      <c r="I42" s="99"/>
      <c r="J42" s="100"/>
      <c r="K42" s="100"/>
      <c r="L42" s="100"/>
      <c r="M42" s="100"/>
      <c r="N42" s="100"/>
      <c r="O42" s="100"/>
      <c r="P42" s="100"/>
      <c r="Q42" s="100"/>
      <c r="R42" s="100"/>
      <c r="S42" s="100"/>
      <c r="T42" s="100"/>
      <c r="U42" s="100"/>
      <c r="V42" s="100"/>
      <c r="W42" s="100"/>
      <c r="X42" s="100"/>
      <c r="Y42" s="100"/>
      <c r="Z42" s="100"/>
    </row>
    <row r="43" spans="1:26" ht="24" customHeight="1">
      <c r="A43" s="95"/>
      <c r="B43" s="96" t="s">
        <v>72</v>
      </c>
      <c r="C43" s="96" t="s">
        <v>82</v>
      </c>
      <c r="D43" s="97"/>
      <c r="E43" s="98"/>
      <c r="F43" s="95"/>
      <c r="G43" s="97"/>
      <c r="H43" s="97"/>
      <c r="I43" s="99"/>
      <c r="J43" s="100"/>
      <c r="K43" s="100"/>
      <c r="L43" s="100"/>
      <c r="M43" s="100"/>
      <c r="N43" s="100"/>
      <c r="O43" s="100"/>
      <c r="P43" s="100"/>
      <c r="Q43" s="100"/>
      <c r="R43" s="100"/>
      <c r="S43" s="100"/>
      <c r="T43" s="100"/>
      <c r="U43" s="100"/>
      <c r="V43" s="100"/>
      <c r="W43" s="100"/>
      <c r="X43" s="100"/>
      <c r="Y43" s="100"/>
      <c r="Z43" s="100"/>
    </row>
    <row r="44" spans="1:26" ht="15.75" customHeight="1">
      <c r="A44" s="93">
        <v>3</v>
      </c>
      <c r="B44" s="94" t="s">
        <v>83</v>
      </c>
      <c r="C44" s="94"/>
      <c r="D44" s="94"/>
      <c r="E44" s="108"/>
      <c r="F44" s="93"/>
      <c r="G44" s="94"/>
      <c r="H44" s="94"/>
      <c r="I44" s="56"/>
      <c r="J44" s="49"/>
      <c r="K44" s="49"/>
      <c r="L44" s="49"/>
      <c r="M44" s="49"/>
      <c r="N44" s="49"/>
      <c r="O44" s="49"/>
      <c r="P44" s="49"/>
      <c r="Q44" s="49"/>
      <c r="R44" s="49"/>
      <c r="S44" s="49"/>
      <c r="T44" s="49"/>
      <c r="U44" s="49"/>
      <c r="V44" s="49"/>
      <c r="W44" s="49"/>
      <c r="X44" s="49"/>
      <c r="Y44" s="49"/>
      <c r="Z44" s="49"/>
    </row>
    <row r="45" spans="1:26" ht="15.75" customHeight="1">
      <c r="A45" s="95"/>
      <c r="B45" s="96" t="s">
        <v>72</v>
      </c>
      <c r="C45" s="554" t="s">
        <v>84</v>
      </c>
      <c r="D45" s="522"/>
      <c r="E45" s="523"/>
      <c r="F45" s="95" t="s">
        <v>74</v>
      </c>
      <c r="G45" s="97"/>
      <c r="H45" s="97"/>
      <c r="I45" s="109"/>
      <c r="J45" s="49"/>
      <c r="K45" s="49"/>
      <c r="L45" s="49"/>
      <c r="M45" s="49"/>
      <c r="N45" s="49"/>
      <c r="O45" s="49"/>
      <c r="P45" s="49"/>
      <c r="Q45" s="49"/>
      <c r="R45" s="49"/>
      <c r="S45" s="49"/>
      <c r="T45" s="49"/>
      <c r="U45" s="49"/>
      <c r="V45" s="49"/>
      <c r="W45" s="49"/>
      <c r="X45" s="49"/>
      <c r="Y45" s="49"/>
      <c r="Z45" s="49"/>
    </row>
    <row r="46" spans="1:26" ht="18.75" customHeight="1">
      <c r="A46" s="95"/>
      <c r="B46" s="97"/>
      <c r="C46" s="501"/>
      <c r="D46" s="501"/>
      <c r="E46" s="530"/>
      <c r="F46" s="95"/>
      <c r="G46" s="97"/>
      <c r="H46" s="97"/>
      <c r="I46" s="109"/>
      <c r="J46" s="49"/>
      <c r="K46" s="49"/>
      <c r="L46" s="49"/>
      <c r="M46" s="49"/>
      <c r="N46" s="49"/>
      <c r="O46" s="49"/>
      <c r="P46" s="49"/>
      <c r="Q46" s="49"/>
      <c r="R46" s="49"/>
      <c r="S46" s="49"/>
      <c r="T46" s="49"/>
      <c r="U46" s="49"/>
      <c r="V46" s="49"/>
      <c r="W46" s="49"/>
      <c r="X46" s="49"/>
      <c r="Y46" s="49"/>
      <c r="Z46" s="49"/>
    </row>
    <row r="47" spans="1:26" ht="30.75" customHeight="1">
      <c r="A47" s="95"/>
      <c r="B47" s="96" t="s">
        <v>72</v>
      </c>
      <c r="C47" s="96" t="s">
        <v>85</v>
      </c>
      <c r="D47" s="97"/>
      <c r="E47" s="98"/>
      <c r="F47" s="555" t="s">
        <v>86</v>
      </c>
      <c r="G47" s="501"/>
      <c r="H47" s="501"/>
      <c r="I47" s="530"/>
      <c r="J47" s="49"/>
      <c r="K47" s="49"/>
      <c r="L47" s="49"/>
      <c r="M47" s="49"/>
      <c r="N47" s="49"/>
      <c r="O47" s="49"/>
      <c r="P47" s="49"/>
      <c r="Q47" s="49"/>
      <c r="R47" s="49"/>
      <c r="S47" s="49"/>
      <c r="T47" s="49"/>
      <c r="U47" s="49"/>
      <c r="V47" s="49"/>
      <c r="W47" s="49"/>
      <c r="X47" s="49"/>
      <c r="Y47" s="49"/>
      <c r="Z47" s="49"/>
    </row>
    <row r="48" spans="1:26" ht="18.75" customHeight="1">
      <c r="A48" s="95"/>
      <c r="B48" s="96" t="s">
        <v>72</v>
      </c>
      <c r="C48" s="96" t="s">
        <v>87</v>
      </c>
      <c r="D48" s="97"/>
      <c r="E48" s="98"/>
      <c r="F48" s="110" t="s">
        <v>88</v>
      </c>
      <c r="G48" s="97"/>
      <c r="H48" s="97"/>
      <c r="I48" s="109"/>
      <c r="J48" s="49"/>
      <c r="K48" s="49"/>
      <c r="L48" s="49"/>
      <c r="M48" s="49"/>
      <c r="N48" s="49"/>
      <c r="O48" s="49"/>
      <c r="P48" s="49"/>
      <c r="Q48" s="49"/>
      <c r="R48" s="49"/>
      <c r="S48" s="49"/>
      <c r="T48" s="49"/>
      <c r="U48" s="49"/>
      <c r="V48" s="49"/>
      <c r="W48" s="49"/>
      <c r="X48" s="49"/>
      <c r="Y48" s="49"/>
      <c r="Z48" s="49"/>
    </row>
    <row r="49" spans="1:26" ht="15.75" customHeight="1">
      <c r="A49" s="93">
        <v>4</v>
      </c>
      <c r="B49" s="94" t="s">
        <v>89</v>
      </c>
      <c r="C49" s="94"/>
      <c r="D49" s="94"/>
      <c r="E49" s="108"/>
      <c r="F49" s="93"/>
      <c r="G49" s="94"/>
      <c r="H49" s="94"/>
      <c r="I49" s="56"/>
      <c r="J49" s="49"/>
      <c r="K49" s="49"/>
      <c r="L49" s="49"/>
      <c r="M49" s="49"/>
      <c r="N49" s="49"/>
      <c r="O49" s="49"/>
      <c r="P49" s="49"/>
      <c r="Q49" s="49"/>
      <c r="R49" s="49"/>
      <c r="S49" s="49"/>
      <c r="T49" s="49"/>
      <c r="U49" s="49"/>
      <c r="V49" s="49"/>
      <c r="W49" s="49"/>
      <c r="X49" s="49"/>
      <c r="Y49" s="49"/>
      <c r="Z49" s="49"/>
    </row>
    <row r="50" spans="1:26" ht="15.75" customHeight="1">
      <c r="A50" s="111"/>
      <c r="B50" s="112" t="s">
        <v>72</v>
      </c>
      <c r="C50" s="112" t="s">
        <v>90</v>
      </c>
      <c r="D50" s="113"/>
      <c r="E50" s="114"/>
      <c r="F50" s="95" t="s">
        <v>74</v>
      </c>
      <c r="G50" s="113"/>
      <c r="H50" s="113"/>
      <c r="I50" s="109"/>
      <c r="J50" s="49"/>
      <c r="K50" s="49"/>
      <c r="L50" s="49"/>
      <c r="M50" s="49"/>
      <c r="N50" s="49"/>
      <c r="O50" s="49"/>
      <c r="P50" s="49"/>
      <c r="Q50" s="49"/>
      <c r="R50" s="49"/>
      <c r="S50" s="49"/>
      <c r="T50" s="49"/>
      <c r="U50" s="49"/>
      <c r="V50" s="49"/>
      <c r="W50" s="49"/>
      <c r="X50" s="49"/>
      <c r="Y50" s="49"/>
      <c r="Z50" s="49"/>
    </row>
    <row r="51" spans="1:26" ht="27" customHeight="1">
      <c r="A51" s="111"/>
      <c r="B51" s="112" t="s">
        <v>72</v>
      </c>
      <c r="C51" s="112" t="s">
        <v>91</v>
      </c>
      <c r="D51" s="113"/>
      <c r="E51" s="114"/>
      <c r="F51" s="532" t="s">
        <v>92</v>
      </c>
      <c r="G51" s="501"/>
      <c r="H51" s="501"/>
      <c r="I51" s="530"/>
      <c r="J51" s="49"/>
      <c r="K51" s="49"/>
      <c r="L51" s="49"/>
      <c r="M51" s="49"/>
      <c r="N51" s="49"/>
      <c r="O51" s="49"/>
      <c r="P51" s="49"/>
      <c r="Q51" s="49"/>
      <c r="R51" s="49"/>
      <c r="S51" s="49"/>
      <c r="T51" s="49"/>
      <c r="U51" s="49"/>
      <c r="V51" s="49"/>
      <c r="W51" s="49"/>
      <c r="X51" s="49"/>
      <c r="Y51" s="49"/>
      <c r="Z51" s="49"/>
    </row>
    <row r="52" spans="1:26" ht="18.75" customHeight="1">
      <c r="A52" s="111"/>
      <c r="B52" s="112" t="s">
        <v>72</v>
      </c>
      <c r="C52" s="112" t="s">
        <v>93</v>
      </c>
      <c r="D52" s="113"/>
      <c r="E52" s="114"/>
      <c r="F52" s="111"/>
      <c r="G52" s="113"/>
      <c r="H52" s="113"/>
      <c r="I52" s="109"/>
      <c r="J52" s="49"/>
      <c r="K52" s="49"/>
      <c r="L52" s="49"/>
      <c r="M52" s="49"/>
      <c r="N52" s="49"/>
      <c r="O52" s="49"/>
      <c r="P52" s="49"/>
      <c r="Q52" s="49"/>
      <c r="R52" s="49"/>
      <c r="S52" s="49"/>
      <c r="T52" s="49"/>
      <c r="U52" s="49"/>
      <c r="V52" s="49"/>
      <c r="W52" s="49"/>
      <c r="X52" s="49"/>
      <c r="Y52" s="49"/>
      <c r="Z52" s="49"/>
    </row>
    <row r="53" spans="1:26" ht="15.75" customHeight="1">
      <c r="A53" s="93">
        <v>5</v>
      </c>
      <c r="B53" s="94" t="s">
        <v>94</v>
      </c>
      <c r="C53" s="94"/>
      <c r="D53" s="94"/>
      <c r="E53" s="108"/>
      <c r="F53" s="93"/>
      <c r="G53" s="94"/>
      <c r="H53" s="94"/>
      <c r="I53" s="56"/>
      <c r="J53" s="49"/>
      <c r="K53" s="49"/>
      <c r="L53" s="49"/>
      <c r="M53" s="49"/>
      <c r="N53" s="49"/>
      <c r="O53" s="49"/>
      <c r="P53" s="49"/>
      <c r="Q53" s="49"/>
      <c r="R53" s="49"/>
      <c r="S53" s="49"/>
      <c r="T53" s="49"/>
      <c r="U53" s="49"/>
      <c r="V53" s="49"/>
      <c r="W53" s="49"/>
      <c r="X53" s="49"/>
      <c r="Y53" s="49"/>
      <c r="Z53" s="49"/>
    </row>
    <row r="54" spans="1:26" ht="15.75" customHeight="1">
      <c r="A54" s="111"/>
      <c r="B54" s="112" t="s">
        <v>72</v>
      </c>
      <c r="C54" s="553" t="s">
        <v>95</v>
      </c>
      <c r="D54" s="522"/>
      <c r="E54" s="523"/>
      <c r="F54" s="95" t="s">
        <v>74</v>
      </c>
      <c r="G54" s="113"/>
      <c r="H54" s="113"/>
      <c r="I54" s="109"/>
      <c r="J54" s="49"/>
      <c r="K54" s="49"/>
      <c r="L54" s="49"/>
      <c r="M54" s="49"/>
      <c r="N54" s="49"/>
      <c r="O54" s="49"/>
      <c r="P54" s="49"/>
      <c r="Q54" s="49"/>
      <c r="R54" s="49"/>
      <c r="S54" s="49"/>
      <c r="T54" s="49"/>
      <c r="U54" s="49"/>
      <c r="V54" s="49"/>
      <c r="W54" s="49"/>
      <c r="X54" s="49"/>
      <c r="Y54" s="49"/>
      <c r="Z54" s="49"/>
    </row>
    <row r="55" spans="1:26" ht="15.75" customHeight="1">
      <c r="A55" s="111"/>
      <c r="B55" s="113"/>
      <c r="C55" s="501"/>
      <c r="D55" s="501"/>
      <c r="E55" s="530"/>
      <c r="F55" s="115" t="s">
        <v>96</v>
      </c>
      <c r="G55" s="113"/>
      <c r="H55" s="113"/>
      <c r="I55" s="109"/>
      <c r="J55" s="49"/>
      <c r="K55" s="49"/>
      <c r="L55" s="49"/>
      <c r="M55" s="49"/>
      <c r="N55" s="49"/>
      <c r="O55" s="49"/>
      <c r="P55" s="49"/>
      <c r="Q55" s="49"/>
      <c r="R55" s="49"/>
      <c r="S55" s="49"/>
      <c r="T55" s="49"/>
      <c r="U55" s="49"/>
      <c r="V55" s="49"/>
      <c r="W55" s="49"/>
      <c r="X55" s="49"/>
      <c r="Y55" s="49"/>
      <c r="Z55" s="49"/>
    </row>
    <row r="56" spans="1:26" ht="15.75" customHeight="1">
      <c r="A56" s="111"/>
      <c r="B56" s="113"/>
      <c r="C56" s="501"/>
      <c r="D56" s="501"/>
      <c r="E56" s="530"/>
      <c r="F56" s="532"/>
      <c r="G56" s="501"/>
      <c r="H56" s="501"/>
      <c r="I56" s="109"/>
      <c r="J56" s="49"/>
      <c r="K56" s="49"/>
      <c r="L56" s="49"/>
      <c r="M56" s="49"/>
      <c r="N56" s="49"/>
      <c r="O56" s="49"/>
      <c r="P56" s="49"/>
      <c r="Q56" s="49"/>
      <c r="R56" s="49"/>
      <c r="S56" s="49"/>
      <c r="T56" s="49"/>
      <c r="U56" s="49"/>
      <c r="V56" s="49"/>
      <c r="W56" s="49"/>
      <c r="X56" s="49"/>
      <c r="Y56" s="49"/>
      <c r="Z56" s="49"/>
    </row>
    <row r="57" spans="1:26" ht="15.75" customHeight="1">
      <c r="A57" s="111"/>
      <c r="B57" s="113"/>
      <c r="C57" s="501"/>
      <c r="D57" s="501"/>
      <c r="E57" s="530"/>
      <c r="F57" s="529"/>
      <c r="G57" s="501"/>
      <c r="H57" s="501"/>
      <c r="I57" s="109"/>
      <c r="J57" s="49"/>
      <c r="K57" s="49"/>
      <c r="L57" s="49"/>
      <c r="M57" s="49"/>
      <c r="N57" s="49"/>
      <c r="O57" s="49"/>
      <c r="P57" s="49"/>
      <c r="Q57" s="49"/>
      <c r="R57" s="49"/>
      <c r="S57" s="49"/>
      <c r="T57" s="49"/>
      <c r="U57" s="49"/>
      <c r="V57" s="49"/>
      <c r="W57" s="49"/>
      <c r="X57" s="49"/>
      <c r="Y57" s="49"/>
      <c r="Z57" s="49"/>
    </row>
    <row r="58" spans="1:26" ht="15.75" customHeight="1">
      <c r="A58" s="111"/>
      <c r="B58" s="112" t="s">
        <v>72</v>
      </c>
      <c r="C58" s="552" t="s">
        <v>97</v>
      </c>
      <c r="D58" s="501"/>
      <c r="E58" s="530"/>
      <c r="F58" s="111"/>
      <c r="G58" s="113"/>
      <c r="H58" s="113"/>
      <c r="I58" s="109"/>
      <c r="J58" s="49"/>
      <c r="K58" s="49"/>
      <c r="L58" s="49"/>
      <c r="M58" s="49"/>
      <c r="N58" s="49"/>
      <c r="O58" s="49"/>
      <c r="P58" s="49"/>
      <c r="Q58" s="49"/>
      <c r="R58" s="49"/>
      <c r="S58" s="49"/>
      <c r="T58" s="49"/>
      <c r="U58" s="49"/>
      <c r="V58" s="49"/>
      <c r="W58" s="49"/>
      <c r="X58" s="49"/>
      <c r="Y58" s="49"/>
      <c r="Z58" s="49"/>
    </row>
    <row r="59" spans="1:26" ht="15.75" customHeight="1">
      <c r="A59" s="111"/>
      <c r="B59" s="113"/>
      <c r="C59" s="501"/>
      <c r="D59" s="501"/>
      <c r="E59" s="530"/>
      <c r="F59" s="111"/>
      <c r="G59" s="113"/>
      <c r="H59" s="113"/>
      <c r="I59" s="109"/>
      <c r="J59" s="49"/>
      <c r="K59" s="49"/>
      <c r="L59" s="49"/>
      <c r="M59" s="49"/>
      <c r="N59" s="49"/>
      <c r="O59" s="49"/>
      <c r="P59" s="49"/>
      <c r="Q59" s="49"/>
      <c r="R59" s="49"/>
      <c r="S59" s="49"/>
      <c r="T59" s="49"/>
      <c r="U59" s="49"/>
      <c r="V59" s="49"/>
      <c r="W59" s="49"/>
      <c r="X59" s="49"/>
      <c r="Y59" s="49"/>
      <c r="Z59" s="49"/>
    </row>
    <row r="60" spans="1:26" ht="15.75" customHeight="1">
      <c r="A60" s="111"/>
      <c r="B60" s="112" t="s">
        <v>72</v>
      </c>
      <c r="C60" s="112" t="s">
        <v>98</v>
      </c>
      <c r="D60" s="113"/>
      <c r="E60" s="114"/>
      <c r="F60" s="111"/>
      <c r="G60" s="113"/>
      <c r="H60" s="113"/>
      <c r="I60" s="109"/>
      <c r="J60" s="49"/>
      <c r="K60" s="49"/>
      <c r="L60" s="49"/>
      <c r="M60" s="49"/>
      <c r="N60" s="49"/>
      <c r="O60" s="49"/>
      <c r="P60" s="49"/>
      <c r="Q60" s="49"/>
      <c r="R60" s="49"/>
      <c r="S60" s="49"/>
      <c r="T60" s="49"/>
      <c r="U60" s="49"/>
      <c r="V60" s="49"/>
      <c r="W60" s="49"/>
      <c r="X60" s="49"/>
      <c r="Y60" s="49"/>
      <c r="Z60" s="49"/>
    </row>
    <row r="61" spans="1:26" ht="15.75" customHeight="1">
      <c r="A61" s="93">
        <v>6</v>
      </c>
      <c r="B61" s="94" t="s">
        <v>99</v>
      </c>
      <c r="C61" s="94"/>
      <c r="D61" s="94"/>
      <c r="E61" s="108"/>
      <c r="F61" s="93"/>
      <c r="G61" s="94"/>
      <c r="H61" s="94"/>
      <c r="I61" s="56"/>
      <c r="J61" s="49"/>
      <c r="K61" s="49"/>
      <c r="L61" s="49"/>
      <c r="M61" s="49"/>
      <c r="N61" s="49"/>
      <c r="O61" s="49"/>
      <c r="P61" s="49"/>
      <c r="Q61" s="49"/>
      <c r="R61" s="49"/>
      <c r="S61" s="49"/>
      <c r="T61" s="49"/>
      <c r="U61" s="49"/>
      <c r="V61" s="49"/>
      <c r="W61" s="49"/>
      <c r="X61" s="49"/>
      <c r="Y61" s="49"/>
      <c r="Z61" s="49"/>
    </row>
    <row r="62" spans="1:26" ht="15.75" customHeight="1">
      <c r="A62" s="111"/>
      <c r="B62" s="112" t="s">
        <v>72</v>
      </c>
      <c r="C62" s="112" t="s">
        <v>100</v>
      </c>
      <c r="D62" s="113"/>
      <c r="E62" s="114"/>
      <c r="F62" s="95" t="s">
        <v>74</v>
      </c>
      <c r="G62" s="113"/>
      <c r="H62" s="113"/>
      <c r="I62" s="109"/>
      <c r="J62" s="49"/>
      <c r="K62" s="49"/>
      <c r="L62" s="49"/>
      <c r="M62" s="49"/>
      <c r="N62" s="49"/>
      <c r="O62" s="49"/>
      <c r="P62" s="49"/>
      <c r="Q62" s="49"/>
      <c r="R62" s="49"/>
      <c r="S62" s="49"/>
      <c r="T62" s="49"/>
      <c r="U62" s="49"/>
      <c r="V62" s="49"/>
      <c r="W62" s="49"/>
      <c r="X62" s="49"/>
      <c r="Y62" s="49"/>
      <c r="Z62" s="49"/>
    </row>
    <row r="63" spans="1:26" ht="15.75" customHeight="1">
      <c r="A63" s="111"/>
      <c r="B63" s="112" t="s">
        <v>72</v>
      </c>
      <c r="C63" s="112" t="s">
        <v>101</v>
      </c>
      <c r="D63" s="113"/>
      <c r="E63" s="114"/>
      <c r="F63" s="111" t="s">
        <v>102</v>
      </c>
      <c r="G63" s="113"/>
      <c r="H63" s="113"/>
      <c r="I63" s="109"/>
      <c r="J63" s="49"/>
      <c r="K63" s="49"/>
      <c r="L63" s="49"/>
      <c r="M63" s="49"/>
      <c r="N63" s="49"/>
      <c r="O63" s="49"/>
      <c r="P63" s="49"/>
      <c r="Q63" s="49"/>
      <c r="R63" s="49"/>
      <c r="S63" s="49"/>
      <c r="T63" s="49"/>
      <c r="U63" s="49"/>
      <c r="V63" s="49"/>
      <c r="W63" s="49"/>
      <c r="X63" s="49"/>
      <c r="Y63" s="49"/>
      <c r="Z63" s="49"/>
    </row>
    <row r="64" spans="1:26" ht="15.75" customHeight="1">
      <c r="A64" s="111"/>
      <c r="B64" s="112" t="s">
        <v>72</v>
      </c>
      <c r="C64" s="112" t="s">
        <v>103</v>
      </c>
      <c r="D64" s="113"/>
      <c r="E64" s="114"/>
      <c r="F64" s="111"/>
      <c r="G64" s="113"/>
      <c r="H64" s="113"/>
      <c r="I64" s="109"/>
      <c r="J64" s="49"/>
      <c r="K64" s="49"/>
      <c r="L64" s="49"/>
      <c r="M64" s="49"/>
      <c r="N64" s="49"/>
      <c r="O64" s="49"/>
      <c r="P64" s="49"/>
      <c r="Q64" s="49"/>
      <c r="R64" s="49"/>
      <c r="S64" s="49"/>
      <c r="T64" s="49"/>
      <c r="U64" s="49"/>
      <c r="V64" s="49"/>
      <c r="W64" s="49"/>
      <c r="X64" s="49"/>
      <c r="Y64" s="49"/>
      <c r="Z64" s="49"/>
    </row>
    <row r="65" spans="1:26" ht="15.75" customHeight="1">
      <c r="A65" s="93"/>
      <c r="B65" s="94"/>
      <c r="C65" s="94"/>
      <c r="D65" s="94"/>
      <c r="E65" s="108"/>
      <c r="F65" s="93"/>
      <c r="G65" s="94"/>
      <c r="H65" s="94"/>
      <c r="I65" s="56"/>
      <c r="J65" s="49"/>
      <c r="K65" s="49"/>
      <c r="L65" s="49"/>
      <c r="M65" s="49"/>
      <c r="N65" s="49"/>
      <c r="O65" s="49"/>
      <c r="P65" s="49"/>
      <c r="Q65" s="49"/>
      <c r="R65" s="49"/>
      <c r="S65" s="49"/>
      <c r="T65" s="49"/>
      <c r="U65" s="49"/>
      <c r="V65" s="49"/>
      <c r="W65" s="49"/>
      <c r="X65" s="49"/>
      <c r="Y65" s="49"/>
      <c r="Z65" s="49"/>
    </row>
    <row r="66" spans="1:26" ht="15.75" customHeight="1">
      <c r="A66" s="93">
        <v>7</v>
      </c>
      <c r="B66" s="94" t="s">
        <v>104</v>
      </c>
      <c r="C66" s="94"/>
      <c r="D66" s="94"/>
      <c r="E66" s="108"/>
      <c r="F66" s="93"/>
      <c r="G66" s="94"/>
      <c r="H66" s="94"/>
      <c r="I66" s="56"/>
      <c r="J66" s="49"/>
      <c r="K66" s="49"/>
      <c r="L66" s="49"/>
      <c r="M66" s="49"/>
      <c r="N66" s="49"/>
      <c r="O66" s="49"/>
      <c r="P66" s="49"/>
      <c r="Q66" s="49"/>
      <c r="R66" s="49"/>
      <c r="S66" s="49"/>
      <c r="T66" s="49"/>
      <c r="U66" s="49"/>
      <c r="V66" s="49"/>
      <c r="W66" s="49"/>
      <c r="X66" s="49"/>
      <c r="Y66" s="49"/>
      <c r="Z66" s="49"/>
    </row>
    <row r="67" spans="1:26" ht="15.75" customHeight="1">
      <c r="A67" s="111"/>
      <c r="B67" s="112" t="s">
        <v>72</v>
      </c>
      <c r="C67" s="553" t="s">
        <v>105</v>
      </c>
      <c r="D67" s="522"/>
      <c r="E67" s="523"/>
      <c r="F67" s="95" t="s">
        <v>74</v>
      </c>
      <c r="G67" s="113"/>
      <c r="H67" s="113"/>
      <c r="I67" s="109"/>
      <c r="J67" s="49"/>
      <c r="K67" s="49"/>
      <c r="L67" s="49"/>
      <c r="M67" s="49"/>
      <c r="N67" s="49"/>
      <c r="O67" s="49"/>
      <c r="P67" s="49"/>
      <c r="Q67" s="49"/>
      <c r="R67" s="49"/>
      <c r="S67" s="49"/>
      <c r="T67" s="49"/>
      <c r="U67" s="49"/>
      <c r="V67" s="49"/>
      <c r="W67" s="49"/>
      <c r="X67" s="49"/>
      <c r="Y67" s="49"/>
      <c r="Z67" s="49"/>
    </row>
    <row r="68" spans="1:26" ht="15.75" customHeight="1">
      <c r="A68" s="111"/>
      <c r="B68" s="113"/>
      <c r="C68" s="501"/>
      <c r="D68" s="501"/>
      <c r="E68" s="530"/>
      <c r="F68" s="111"/>
      <c r="G68" s="113"/>
      <c r="H68" s="113"/>
      <c r="I68" s="109"/>
      <c r="J68" s="49"/>
      <c r="K68" s="49"/>
      <c r="L68" s="49"/>
      <c r="M68" s="49"/>
      <c r="N68" s="49"/>
      <c r="O68" s="49"/>
      <c r="P68" s="49"/>
      <c r="Q68" s="49"/>
      <c r="R68" s="49"/>
      <c r="S68" s="49"/>
      <c r="T68" s="49"/>
      <c r="U68" s="49"/>
      <c r="V68" s="49"/>
      <c r="W68" s="49"/>
      <c r="X68" s="49"/>
      <c r="Y68" s="49"/>
      <c r="Z68" s="49"/>
    </row>
    <row r="69" spans="1:26" ht="15.75" customHeight="1">
      <c r="A69" s="111"/>
      <c r="B69" s="112" t="s">
        <v>72</v>
      </c>
      <c r="C69" s="552" t="s">
        <v>106</v>
      </c>
      <c r="D69" s="501"/>
      <c r="E69" s="530"/>
      <c r="F69" s="532" t="s">
        <v>107</v>
      </c>
      <c r="G69" s="501"/>
      <c r="H69" s="501"/>
      <c r="I69" s="109"/>
      <c r="J69" s="49"/>
      <c r="K69" s="49"/>
      <c r="L69" s="49"/>
      <c r="M69" s="49"/>
      <c r="N69" s="49"/>
      <c r="O69" s="49"/>
      <c r="P69" s="49"/>
      <c r="Q69" s="49"/>
      <c r="R69" s="49"/>
      <c r="S69" s="49"/>
      <c r="T69" s="49"/>
      <c r="U69" s="49"/>
      <c r="V69" s="49"/>
      <c r="W69" s="49"/>
      <c r="X69" s="49"/>
      <c r="Y69" s="49"/>
      <c r="Z69" s="49"/>
    </row>
    <row r="70" spans="1:26" ht="19.5" customHeight="1">
      <c r="A70" s="111"/>
      <c r="B70" s="113"/>
      <c r="C70" s="501"/>
      <c r="D70" s="501"/>
      <c r="E70" s="530"/>
      <c r="F70" s="529"/>
      <c r="G70" s="501"/>
      <c r="H70" s="501"/>
      <c r="I70" s="109"/>
      <c r="J70" s="49"/>
      <c r="K70" s="49"/>
      <c r="L70" s="49"/>
      <c r="M70" s="49"/>
      <c r="N70" s="49"/>
      <c r="O70" s="49"/>
      <c r="P70" s="49"/>
      <c r="Q70" s="49"/>
      <c r="R70" s="49"/>
      <c r="S70" s="49"/>
      <c r="T70" s="49"/>
      <c r="U70" s="49"/>
      <c r="V70" s="49"/>
      <c r="W70" s="49"/>
      <c r="X70" s="49"/>
      <c r="Y70" s="49"/>
      <c r="Z70" s="49"/>
    </row>
    <row r="71" spans="1:26" ht="15.75" customHeight="1">
      <c r="A71" s="111"/>
      <c r="B71" s="112" t="s">
        <v>72</v>
      </c>
      <c r="C71" s="552" t="s">
        <v>108</v>
      </c>
      <c r="D71" s="501"/>
      <c r="E71" s="530"/>
      <c r="F71" s="111"/>
      <c r="G71" s="113"/>
      <c r="H71" s="113"/>
      <c r="I71" s="109"/>
      <c r="J71" s="49"/>
      <c r="K71" s="49"/>
      <c r="L71" s="49"/>
      <c r="M71" s="49"/>
      <c r="N71" s="49"/>
      <c r="O71" s="49"/>
      <c r="P71" s="49"/>
      <c r="Q71" s="49"/>
      <c r="R71" s="49"/>
      <c r="S71" s="49"/>
      <c r="T71" s="49"/>
      <c r="U71" s="49"/>
      <c r="V71" s="49"/>
      <c r="W71" s="49"/>
      <c r="X71" s="49"/>
      <c r="Y71" s="49"/>
      <c r="Z71" s="49"/>
    </row>
    <row r="72" spans="1:26" ht="15.75" customHeight="1">
      <c r="A72" s="111"/>
      <c r="B72" s="113"/>
      <c r="C72" s="501"/>
      <c r="D72" s="501"/>
      <c r="E72" s="530"/>
      <c r="F72" s="111"/>
      <c r="G72" s="113"/>
      <c r="H72" s="113"/>
      <c r="I72" s="109"/>
      <c r="J72" s="49"/>
      <c r="K72" s="49"/>
      <c r="L72" s="49"/>
      <c r="M72" s="49"/>
      <c r="N72" s="49"/>
      <c r="O72" s="49"/>
      <c r="P72" s="49"/>
      <c r="Q72" s="49"/>
      <c r="R72" s="49"/>
      <c r="S72" s="49"/>
      <c r="T72" s="49"/>
      <c r="U72" s="49"/>
      <c r="V72" s="49"/>
      <c r="W72" s="49"/>
      <c r="X72" s="49"/>
      <c r="Y72" s="49"/>
      <c r="Z72" s="49"/>
    </row>
    <row r="73" spans="1:26" ht="15.75" customHeight="1">
      <c r="A73" s="116"/>
      <c r="B73" s="117"/>
      <c r="C73" s="117"/>
      <c r="D73" s="117"/>
      <c r="E73" s="118"/>
      <c r="F73" s="116"/>
      <c r="G73" s="117"/>
      <c r="H73" s="117"/>
      <c r="I73" s="119"/>
      <c r="J73" s="49"/>
      <c r="K73" s="49"/>
      <c r="L73" s="49"/>
      <c r="M73" s="49"/>
      <c r="N73" s="49"/>
      <c r="O73" s="49"/>
      <c r="P73" s="49"/>
      <c r="Q73" s="49"/>
      <c r="R73" s="49"/>
      <c r="S73" s="49"/>
      <c r="T73" s="49"/>
      <c r="U73" s="49"/>
      <c r="V73" s="49"/>
      <c r="W73" s="49"/>
      <c r="X73" s="49"/>
      <c r="Y73" s="49"/>
      <c r="Z73" s="49"/>
    </row>
    <row r="74" spans="1:26" ht="15.75" customHeight="1">
      <c r="A74" s="113"/>
      <c r="B74" s="113"/>
      <c r="C74" s="113"/>
      <c r="D74" s="113"/>
      <c r="E74" s="113"/>
      <c r="F74" s="113"/>
      <c r="G74" s="113"/>
      <c r="H74" s="113"/>
      <c r="I74" s="49"/>
      <c r="J74" s="49"/>
      <c r="K74" s="49"/>
      <c r="L74" s="49"/>
      <c r="M74" s="49"/>
      <c r="N74" s="49"/>
      <c r="O74" s="49"/>
      <c r="P74" s="49"/>
      <c r="Q74" s="49"/>
      <c r="R74" s="49"/>
      <c r="S74" s="49"/>
      <c r="T74" s="49"/>
      <c r="U74" s="49"/>
      <c r="V74" s="49"/>
      <c r="W74" s="49"/>
      <c r="X74" s="49"/>
      <c r="Y74" s="49"/>
      <c r="Z74" s="49"/>
    </row>
    <row r="75" spans="1:26" ht="15.75" customHeight="1">
      <c r="A75" s="49"/>
      <c r="B75" s="49"/>
      <c r="C75" s="49"/>
      <c r="D75" s="49"/>
      <c r="E75" s="49"/>
      <c r="F75" s="550" t="s">
        <v>365</v>
      </c>
      <c r="G75" s="501"/>
      <c r="H75" s="501"/>
      <c r="I75" s="49"/>
      <c r="J75" s="49"/>
      <c r="K75" s="49"/>
      <c r="L75" s="49"/>
      <c r="M75" s="49"/>
      <c r="N75" s="49"/>
      <c r="O75" s="49"/>
      <c r="P75" s="49"/>
      <c r="Q75" s="49"/>
      <c r="R75" s="49"/>
      <c r="S75" s="49"/>
      <c r="T75" s="49"/>
      <c r="U75" s="49"/>
      <c r="V75" s="49"/>
      <c r="W75" s="49"/>
      <c r="X75" s="49"/>
      <c r="Y75" s="49"/>
      <c r="Z75" s="49"/>
    </row>
    <row r="76" spans="1:26" ht="15.75" customHeight="1">
      <c r="A76" s="550" t="s">
        <v>109</v>
      </c>
      <c r="B76" s="501"/>
      <c r="C76" s="501"/>
      <c r="D76" s="501"/>
      <c r="E76" s="501"/>
      <c r="F76" s="550" t="s">
        <v>110</v>
      </c>
      <c r="G76" s="501"/>
      <c r="H76" s="501"/>
      <c r="I76" s="49"/>
      <c r="J76" s="49"/>
      <c r="K76" s="49"/>
      <c r="L76" s="49"/>
      <c r="M76" s="49"/>
      <c r="N76" s="49"/>
      <c r="O76" s="49"/>
      <c r="P76" s="49"/>
      <c r="Q76" s="49"/>
      <c r="R76" s="49"/>
      <c r="S76" s="49"/>
      <c r="T76" s="49"/>
      <c r="U76" s="49"/>
      <c r="V76" s="49"/>
      <c r="W76" s="49"/>
      <c r="X76" s="49"/>
      <c r="Y76" s="49"/>
      <c r="Z76" s="49"/>
    </row>
    <row r="77" spans="1:26" ht="15.75" customHeight="1">
      <c r="A77" s="549"/>
      <c r="B77" s="501"/>
      <c r="C77" s="501"/>
      <c r="D77" s="501"/>
      <c r="E77" s="501"/>
      <c r="F77" s="550"/>
      <c r="G77" s="501"/>
      <c r="H77" s="501"/>
      <c r="I77" s="49"/>
      <c r="J77" s="49"/>
      <c r="K77" s="49"/>
      <c r="L77" s="49"/>
      <c r="M77" s="49"/>
      <c r="N77" s="49"/>
      <c r="O77" s="49"/>
      <c r="P77" s="49"/>
      <c r="Q77" s="49"/>
      <c r="R77" s="49"/>
      <c r="S77" s="49"/>
      <c r="T77" s="49"/>
      <c r="U77" s="49"/>
      <c r="V77" s="49"/>
      <c r="W77" s="49"/>
      <c r="X77" s="49"/>
      <c r="Y77" s="49"/>
      <c r="Z77" s="49"/>
    </row>
    <row r="78" spans="1:26" ht="15.75" customHeight="1">
      <c r="A78" s="549"/>
      <c r="B78" s="501"/>
      <c r="C78" s="501"/>
      <c r="D78" s="501"/>
      <c r="E78" s="501"/>
      <c r="F78" s="550"/>
      <c r="G78" s="501"/>
      <c r="H78" s="501"/>
      <c r="I78" s="49"/>
      <c r="J78" s="49"/>
      <c r="K78" s="49"/>
      <c r="L78" s="49"/>
      <c r="M78" s="49"/>
      <c r="N78" s="49"/>
      <c r="O78" s="49"/>
      <c r="P78" s="49"/>
      <c r="Q78" s="49"/>
      <c r="R78" s="49"/>
      <c r="S78" s="49"/>
      <c r="T78" s="49"/>
      <c r="U78" s="49"/>
      <c r="V78" s="49"/>
      <c r="W78" s="49"/>
      <c r="X78" s="49"/>
      <c r="Y78" s="49"/>
      <c r="Z78" s="49"/>
    </row>
    <row r="79" spans="1:26" ht="15.75" customHeight="1">
      <c r="A79" s="549"/>
      <c r="B79" s="501"/>
      <c r="C79" s="501"/>
      <c r="D79" s="501"/>
      <c r="E79" s="501"/>
      <c r="F79" s="550"/>
      <c r="G79" s="501"/>
      <c r="H79" s="501"/>
      <c r="I79" s="49"/>
      <c r="J79" s="49"/>
      <c r="K79" s="49"/>
      <c r="L79" s="49"/>
      <c r="M79" s="49"/>
      <c r="N79" s="49"/>
      <c r="O79" s="49"/>
      <c r="P79" s="49"/>
      <c r="Q79" s="49"/>
      <c r="R79" s="49"/>
      <c r="S79" s="49"/>
      <c r="T79" s="49"/>
      <c r="U79" s="49"/>
      <c r="V79" s="49"/>
      <c r="W79" s="49"/>
      <c r="X79" s="49"/>
      <c r="Y79" s="49"/>
      <c r="Z79" s="49"/>
    </row>
    <row r="80" spans="1:26" ht="15.75" customHeight="1">
      <c r="A80" s="551" t="str">
        <f>D8</f>
        <v>HANALIA S.Pd</v>
      </c>
      <c r="B80" s="501"/>
      <c r="C80" s="501"/>
      <c r="D80" s="501"/>
      <c r="E80" s="501"/>
      <c r="F80" s="545" t="str">
        <f>G8</f>
        <v>ARMAN S.Pd</v>
      </c>
      <c r="G80" s="501"/>
      <c r="H80" s="501"/>
      <c r="I80" s="49"/>
      <c r="J80" s="49"/>
      <c r="K80" s="49"/>
      <c r="L80" s="49"/>
      <c r="M80" s="49"/>
      <c r="N80" s="49"/>
      <c r="O80" s="49"/>
      <c r="P80" s="49"/>
      <c r="Q80" s="49"/>
      <c r="R80" s="49"/>
      <c r="S80" s="49"/>
      <c r="T80" s="49"/>
      <c r="U80" s="49"/>
      <c r="V80" s="49"/>
      <c r="W80" s="49"/>
      <c r="X80" s="49"/>
      <c r="Y80" s="49"/>
      <c r="Z80" s="49"/>
    </row>
    <row r="81" spans="1:26" ht="15.75" customHeight="1">
      <c r="A81" s="550" t="str">
        <f>"NIP. "&amp;D9</f>
        <v>NIP. 19781109 200501 2 008</v>
      </c>
      <c r="B81" s="501"/>
      <c r="C81" s="501"/>
      <c r="D81" s="501"/>
      <c r="E81" s="501"/>
      <c r="F81" s="550" t="str">
        <f>"NIP. "&amp;G9</f>
        <v>NIP. 19760702 2002 12 1 004</v>
      </c>
      <c r="G81" s="501"/>
      <c r="H81" s="501"/>
      <c r="I81" s="49"/>
      <c r="J81" s="49"/>
      <c r="K81" s="49"/>
      <c r="L81" s="49"/>
      <c r="M81" s="49"/>
      <c r="N81" s="49"/>
      <c r="O81" s="49"/>
      <c r="P81" s="49"/>
      <c r="Q81" s="49"/>
      <c r="R81" s="49"/>
      <c r="S81" s="49"/>
      <c r="T81" s="49"/>
      <c r="U81" s="49"/>
      <c r="V81" s="49"/>
      <c r="W81" s="49"/>
      <c r="X81" s="49"/>
      <c r="Y81" s="49"/>
      <c r="Z81" s="49"/>
    </row>
    <row r="82" spans="1:26" ht="15.75" customHeight="1">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spans="1:26" ht="15.75" customHeight="1">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spans="1:26" ht="15.75" customHeight="1">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spans="1:26" ht="15.75" customHeight="1">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spans="1:26" ht="25.5" customHeight="1">
      <c r="A86" s="122"/>
      <c r="B86" s="122"/>
      <c r="C86" s="548"/>
      <c r="D86" s="501"/>
      <c r="E86" s="501"/>
      <c r="F86" s="501"/>
      <c r="G86" s="501"/>
      <c r="H86" s="501"/>
      <c r="I86" s="62"/>
      <c r="J86" s="62"/>
      <c r="K86" s="62"/>
      <c r="L86" s="62"/>
      <c r="M86" s="62"/>
      <c r="N86" s="62"/>
      <c r="O86" s="62"/>
      <c r="P86" s="62"/>
      <c r="Q86" s="62"/>
      <c r="R86" s="62"/>
      <c r="S86" s="62"/>
      <c r="T86" s="62"/>
      <c r="U86" s="62"/>
      <c r="V86" s="62"/>
      <c r="W86" s="62"/>
      <c r="X86" s="62"/>
      <c r="Y86" s="62"/>
      <c r="Z86" s="62"/>
    </row>
    <row r="87" spans="1:26" ht="15.75" customHeight="1">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spans="1:26" ht="15.75" customHeight="1">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spans="1:26" ht="15.75" customHeight="1">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spans="1:26" ht="15.75" customHeight="1">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spans="1:26" ht="15.75" customHeight="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spans="1:26" ht="15.75" customHeight="1">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spans="1:26" ht="15.75" customHeight="1">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spans="1:26" ht="15.75" customHeight="1">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spans="1:26" ht="15.75" customHeight="1">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spans="1:26" ht="15.75" customHeight="1">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spans="1:26" ht="15.75" customHeight="1">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spans="1:26" ht="15.75" customHeight="1">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spans="1:26" ht="15.75" customHeight="1">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spans="1:26" ht="15.75" customHeight="1">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spans="1:26" ht="15.75" customHeight="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spans="1:26" ht="15.75" customHeight="1">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spans="1:26" ht="15.75" customHeight="1">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spans="1:26" ht="15.75" customHeight="1">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spans="1:26" ht="15.75" customHeight="1">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spans="1:26" ht="15.75" customHeight="1">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spans="1:26" ht="15.75" customHeight="1">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spans="1:26" ht="15.75" customHeight="1">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spans="1:26" ht="15.75" customHeight="1">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spans="1:26" ht="15.75" customHeight="1">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spans="1:26" ht="15.75" customHeight="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spans="1:26" ht="15.75" customHeight="1">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spans="1:26" ht="15.75" customHeight="1">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spans="1:26" ht="15.75" customHeight="1">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spans="1:26" ht="15.75" customHeight="1">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spans="1:26" ht="15.75" customHeight="1">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spans="1:26" ht="15.75" customHeight="1">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spans="1:26" ht="15.75" customHeight="1">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spans="1:26" ht="15.75" customHeight="1">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spans="1:26" ht="15.75" customHeight="1">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spans="1:26" ht="15.75" customHeight="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spans="1:26" ht="15.75" customHeight="1">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spans="1:26" ht="15.75" customHeight="1">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spans="1:26" ht="15.75" customHeight="1">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spans="1:26" ht="15.75" customHeight="1">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spans="1:26" ht="15.75" customHeight="1">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spans="1:26" ht="15.75" customHeight="1">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spans="1:26" ht="15.75" customHeight="1">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spans="1:26" ht="15.75" customHeight="1">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spans="1:26" ht="15.75" customHeight="1">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spans="1:26" ht="15.75" customHeight="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ht="15.75" customHeight="1">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spans="1:26" ht="15.75" customHeight="1">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spans="1:26" ht="15.75" customHeight="1">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ht="15.75" customHeight="1">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ht="15.75" customHeight="1">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ht="15.75" customHeight="1">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ht="15.75" customHeight="1">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ht="15.75" customHeight="1">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ht="15.75" customHeight="1">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ht="15.75" customHeight="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ht="15.75" customHeight="1">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ht="15.75" customHeight="1">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ht="15.75" customHeight="1">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ht="15.75" customHeight="1">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ht="15.75" customHeight="1">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ht="15.75" customHeight="1">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ht="15.75" customHeight="1">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ht="15.75" customHeight="1">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ht="15.75" customHeight="1">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ht="15.75" customHeight="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ht="15.75" customHeight="1">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ht="15.75" customHeight="1">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ht="15.75" customHeight="1">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ht="15.75" customHeight="1">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ht="15.75" customHeight="1">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ht="15.75" customHeight="1">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ht="15.75" customHeight="1">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ht="15.75" customHeight="1">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ht="15.75" customHeight="1">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ht="15.75" customHeight="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spans="1:26" ht="15.75" customHeight="1">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spans="1:26" ht="15.75" customHeight="1">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spans="1:26" ht="15.75" customHeight="1">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ht="15.75" customHeight="1">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spans="1:26" ht="15.75" customHeight="1">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ht="15.75" customHeight="1">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spans="1:26" ht="15.75" customHeight="1">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spans="1:26" ht="15.75" customHeight="1">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ht="15.75" customHeight="1">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spans="1:26" ht="15.75" customHeight="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spans="1:26" ht="15.75" customHeight="1">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spans="1:26" ht="15.75" customHeight="1">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spans="1:26" ht="15.75" customHeight="1">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spans="1:26" ht="15.75" customHeight="1">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spans="1:26" ht="15.75" customHeight="1">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spans="1:26" ht="15.75" customHeight="1">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spans="1:26" ht="15.75" customHeight="1">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spans="1:26" ht="15.75" customHeight="1">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spans="1:26" ht="15.75" customHeight="1">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spans="1:26" ht="15.75" customHeight="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ht="15.75" customHeight="1">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spans="1:26" ht="15.75" customHeight="1">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ht="15.75" customHeight="1">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spans="1:26" ht="15.75" customHeight="1">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ht="15.75" customHeight="1">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spans="1:26" ht="15.75" customHeight="1">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spans="1:26" ht="15.75" customHeight="1">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ht="15.75" customHeight="1">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spans="1:26" ht="15.75" customHeight="1">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spans="1:26" ht="15.75" customHeight="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spans="1:26" ht="15.75" customHeight="1">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spans="1:26" ht="15.75" customHeight="1">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spans="1:26" ht="15.75" customHeight="1">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spans="1:26" ht="15.75" customHeight="1">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spans="1:26" ht="15.75" customHeight="1">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spans="1:26" ht="15.75" customHeight="1">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spans="1:26" ht="15.75" customHeight="1">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spans="1:26" ht="15.75" customHeight="1">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spans="1:26" ht="15.75" customHeight="1">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spans="1:26" ht="15.75" customHeight="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spans="1:26" ht="15.75" customHeight="1">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spans="1:26" ht="15.75" customHeight="1">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spans="1:26" ht="15.75" customHeight="1">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spans="1:26" ht="15.75" customHeight="1">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spans="1:26" ht="15.75" customHeight="1">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spans="1:26" ht="15.75" customHeight="1">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spans="1:26" ht="15.75" customHeight="1">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spans="1:26" ht="15.75" customHeight="1">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spans="1:26" ht="15.75" customHeight="1">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spans="1:26" ht="15.75" customHeight="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spans="1:26" ht="15.75" customHeight="1">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spans="1:26" ht="15.75" customHeight="1">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spans="1:26" ht="15.75" customHeight="1">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spans="1:26" ht="15.75" customHeight="1">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spans="1:26" ht="15.75" customHeight="1">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spans="1:26" ht="15.75" customHeight="1">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spans="1:26" ht="15.75" customHeight="1">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spans="1:26" ht="15.75" customHeight="1">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spans="1:26" ht="15.75" customHeight="1">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spans="1:26" ht="15.75" customHeight="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spans="1:26" ht="15.75" customHeight="1">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spans="1:26" ht="15.75" customHeight="1">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spans="1:26" ht="15.75" customHeight="1">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spans="1:26" ht="15.75" customHeight="1">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spans="1:26" ht="15.75" customHeight="1">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spans="1:26" ht="15.75" customHeight="1">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spans="1:26" ht="15.75" customHeight="1">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spans="1:26" ht="15.75" customHeight="1">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spans="1:26" ht="15.75" customHeight="1">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spans="1:26" ht="15.75" customHeight="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spans="1:26" ht="15.75" customHeight="1">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spans="1:26" ht="15.75" customHeight="1">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spans="1:26" ht="15.75" customHeight="1">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spans="1:26" ht="15.75" customHeight="1">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spans="1:26" ht="15.75" customHeight="1">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spans="1:26" ht="15.75" customHeight="1">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spans="1:26" ht="15.75" customHeight="1">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spans="1:26" ht="15.75" customHeight="1">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spans="1:26" ht="15.75" customHeight="1">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spans="1:26" ht="15.75" customHeight="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spans="1:26" ht="15.75" customHeight="1">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spans="1:26" ht="15.75" customHeight="1">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spans="1:26" ht="15.75" customHeight="1">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spans="1:26" ht="15.75" customHeight="1">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spans="1:26" ht="15.75" customHeight="1">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spans="1:26" ht="15.75" customHeight="1">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spans="1:26" ht="15.75" customHeight="1">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spans="1:26" ht="15.75" customHeight="1">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spans="1:26" ht="15.75" customHeight="1">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spans="1:26" ht="15.75" customHeight="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spans="1:26" ht="15.75" customHeight="1">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spans="1:26" ht="15.75" customHeight="1">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spans="1:26" ht="15.75" customHeight="1">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spans="1:26" ht="15.75" customHeight="1">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spans="1:26" ht="15.75" customHeight="1">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spans="1:26" ht="15.75" customHeight="1">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spans="1:26" ht="15.75" customHeight="1">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spans="1:26" ht="15.75" customHeight="1">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spans="1:26" ht="15.75" customHeight="1">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spans="1:26" ht="15.75" customHeight="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spans="1:26" ht="15.75" customHeight="1">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spans="1:26" ht="15.75" customHeight="1">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spans="1:26" ht="15.75" customHeight="1">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spans="1:26" ht="15.75" customHeight="1">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spans="1:26" ht="15.75" customHeight="1">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spans="1:26" ht="15.75" customHeight="1">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spans="1:26" ht="15.75" customHeight="1">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spans="1:26" ht="15.75" customHeight="1">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spans="1:26" ht="15.75" customHeight="1">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spans="1:26" ht="15.75" customHeight="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spans="1:26" ht="15.75" customHeight="1">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spans="1:26" ht="15.75" customHeight="1">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spans="1:26" ht="15.75" customHeight="1">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spans="1:26" ht="15.75" customHeight="1">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spans="1:26" ht="15.75" customHeight="1">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spans="1:26" ht="15.75" customHeight="1">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spans="1:26" ht="15.75" customHeight="1">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spans="1:26" ht="15.75" customHeight="1">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spans="1:26" ht="15.75" customHeight="1">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spans="1:26" ht="15.75" customHeight="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spans="1:26" ht="15.75" customHeight="1"/>
    <row r="283" spans="1:26" ht="15.75" customHeight="1"/>
    <row r="284" spans="1:26" ht="15.75" customHeight="1"/>
    <row r="285" spans="1:26" ht="15.75" customHeight="1"/>
    <row r="286" spans="1:26" ht="15.75" customHeight="1"/>
    <row r="287" spans="1:26" ht="15.75" customHeight="1"/>
    <row r="288" spans="1:26"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74">
    <mergeCell ref="A27:B29"/>
    <mergeCell ref="C27:D29"/>
    <mergeCell ref="E27:F29"/>
    <mergeCell ref="A30:B32"/>
    <mergeCell ref="C30:D32"/>
    <mergeCell ref="E30:F32"/>
    <mergeCell ref="B34:E34"/>
    <mergeCell ref="F36:I37"/>
    <mergeCell ref="B38:E38"/>
    <mergeCell ref="C39:E40"/>
    <mergeCell ref="C41:E42"/>
    <mergeCell ref="F41:H42"/>
    <mergeCell ref="C45:E46"/>
    <mergeCell ref="F47:I47"/>
    <mergeCell ref="F51:I51"/>
    <mergeCell ref="C54:E57"/>
    <mergeCell ref="F56:H57"/>
    <mergeCell ref="C58:E59"/>
    <mergeCell ref="C67:E68"/>
    <mergeCell ref="C69:E70"/>
    <mergeCell ref="F69:H70"/>
    <mergeCell ref="C71:E72"/>
    <mergeCell ref="F75:H75"/>
    <mergeCell ref="A76:E76"/>
    <mergeCell ref="F76:H76"/>
    <mergeCell ref="F77:H77"/>
    <mergeCell ref="A81:E81"/>
    <mergeCell ref="F81:H81"/>
    <mergeCell ref="C86:H86"/>
    <mergeCell ref="A77:E77"/>
    <mergeCell ref="A78:E78"/>
    <mergeCell ref="F78:H78"/>
    <mergeCell ref="A79:E79"/>
    <mergeCell ref="F79:H79"/>
    <mergeCell ref="A80:E80"/>
    <mergeCell ref="F80:H80"/>
    <mergeCell ref="D8:E8"/>
    <mergeCell ref="G8:H8"/>
    <mergeCell ref="A1:H1"/>
    <mergeCell ref="A2:H2"/>
    <mergeCell ref="A3:H3"/>
    <mergeCell ref="A5:D6"/>
    <mergeCell ref="A7:E7"/>
    <mergeCell ref="F7:H7"/>
    <mergeCell ref="A8:C8"/>
    <mergeCell ref="G10:H10"/>
    <mergeCell ref="G11:H11"/>
    <mergeCell ref="G12:H12"/>
    <mergeCell ref="A9:C9"/>
    <mergeCell ref="D9:E9"/>
    <mergeCell ref="G9:H9"/>
    <mergeCell ref="A10:C10"/>
    <mergeCell ref="D10:E10"/>
    <mergeCell ref="A11:C11"/>
    <mergeCell ref="D11:E11"/>
    <mergeCell ref="A12:C12"/>
    <mergeCell ref="D12:E12"/>
    <mergeCell ref="A13:H13"/>
    <mergeCell ref="A14:H14"/>
    <mergeCell ref="A15:B15"/>
    <mergeCell ref="C15:D15"/>
    <mergeCell ref="E15:F15"/>
    <mergeCell ref="A16:B16"/>
    <mergeCell ref="C16:D16"/>
    <mergeCell ref="E16:F16"/>
    <mergeCell ref="A17:H17"/>
    <mergeCell ref="A18:B20"/>
    <mergeCell ref="E18:F20"/>
    <mergeCell ref="C18:D20"/>
    <mergeCell ref="A23:D23"/>
    <mergeCell ref="E23:F23"/>
    <mergeCell ref="A24:B26"/>
    <mergeCell ref="C24:D26"/>
    <mergeCell ref="E24:F26"/>
  </mergeCells>
  <pageMargins left="0.70866141732283472" right="0.70866141732283472" top="0.33" bottom="0.61" header="0" footer="0"/>
  <pageSetup paperSize="9" orientation="landscape"/>
  <rowBreaks count="1" manualBreakCount="1">
    <brk id="3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1"/>
  <sheetViews>
    <sheetView workbookViewId="0">
      <selection activeCell="B9" sqref="B9:E9"/>
    </sheetView>
  </sheetViews>
  <sheetFormatPr defaultColWidth="12.6328125" defaultRowHeight="15" customHeight="1"/>
  <cols>
    <col min="1" max="1" width="3.90625" customWidth="1"/>
    <col min="2" max="2" width="24.08984375" customWidth="1"/>
    <col min="3" max="3" width="37.6328125" customWidth="1"/>
    <col min="4" max="4" width="34" customWidth="1"/>
    <col min="5" max="5" width="45.26953125" customWidth="1"/>
    <col min="6" max="6" width="8.6328125" customWidth="1"/>
  </cols>
  <sheetData>
    <row r="1" spans="1:26" ht="12.75" customHeight="1">
      <c r="A1" s="124"/>
      <c r="B1" s="570" t="s">
        <v>111</v>
      </c>
      <c r="C1" s="501"/>
      <c r="D1" s="501"/>
      <c r="E1" s="501"/>
    </row>
    <row r="2" spans="1:26" ht="12.75" customHeight="1">
      <c r="A2" s="124"/>
      <c r="B2" s="570" t="s">
        <v>39</v>
      </c>
      <c r="C2" s="501"/>
      <c r="D2" s="501"/>
      <c r="E2" s="501"/>
    </row>
    <row r="3" spans="1:26" ht="12.75" customHeight="1">
      <c r="A3" s="124"/>
      <c r="B3" s="125"/>
      <c r="C3" s="125"/>
      <c r="D3" s="125"/>
      <c r="E3" s="125"/>
    </row>
    <row r="4" spans="1:26" ht="12.75" customHeight="1">
      <c r="A4" s="568" t="s">
        <v>112</v>
      </c>
      <c r="B4" s="513"/>
      <c r="C4" s="513"/>
      <c r="D4" s="513"/>
      <c r="E4" s="514"/>
    </row>
    <row r="5" spans="1:26" ht="21.75" customHeight="1">
      <c r="A5" s="126">
        <v>1</v>
      </c>
      <c r="B5" s="571" t="s">
        <v>397</v>
      </c>
      <c r="C5" s="513"/>
      <c r="D5" s="513"/>
      <c r="E5" s="514"/>
    </row>
    <row r="6" spans="1:26" s="493" customFormat="1" ht="21.75" customHeight="1">
      <c r="A6" s="126">
        <v>2</v>
      </c>
      <c r="B6" s="494" t="s">
        <v>398</v>
      </c>
      <c r="C6" s="495"/>
      <c r="D6" s="495"/>
      <c r="E6" s="496"/>
    </row>
    <row r="7" spans="1:26" ht="21.75" customHeight="1">
      <c r="A7" s="126">
        <v>3</v>
      </c>
      <c r="B7" s="572" t="s">
        <v>113</v>
      </c>
      <c r="C7" s="513"/>
      <c r="D7" s="513"/>
      <c r="E7" s="514"/>
      <c r="F7" s="127"/>
      <c r="G7" s="127"/>
      <c r="H7" s="127"/>
      <c r="I7" s="127"/>
      <c r="J7" s="127"/>
      <c r="K7" s="127"/>
      <c r="L7" s="127"/>
      <c r="M7" s="127"/>
      <c r="N7" s="127"/>
      <c r="O7" s="127"/>
      <c r="P7" s="127"/>
      <c r="Q7" s="127"/>
      <c r="R7" s="127"/>
      <c r="S7" s="127"/>
      <c r="T7" s="127"/>
      <c r="U7" s="127"/>
      <c r="V7" s="127"/>
      <c r="W7" s="127"/>
      <c r="X7" s="127"/>
      <c r="Y7" s="127"/>
      <c r="Z7" s="127"/>
    </row>
    <row r="8" spans="1:26" ht="12.75" customHeight="1">
      <c r="A8" s="568" t="s">
        <v>114</v>
      </c>
      <c r="B8" s="513"/>
      <c r="C8" s="513"/>
      <c r="D8" s="513"/>
      <c r="E8" s="514"/>
    </row>
    <row r="9" spans="1:26" ht="12.75" customHeight="1">
      <c r="A9" s="128">
        <v>1</v>
      </c>
      <c r="B9" s="569" t="s">
        <v>115</v>
      </c>
      <c r="C9" s="522"/>
      <c r="D9" s="522"/>
      <c r="E9" s="523"/>
    </row>
    <row r="10" spans="1:26" ht="12.75" customHeight="1">
      <c r="A10" s="129"/>
      <c r="B10" s="567"/>
      <c r="C10" s="525"/>
      <c r="D10" s="525"/>
      <c r="E10" s="526"/>
    </row>
    <row r="11" spans="1:26" ht="12.75" customHeight="1">
      <c r="A11" s="568" t="s">
        <v>116</v>
      </c>
      <c r="B11" s="513"/>
      <c r="C11" s="513"/>
      <c r="D11" s="513"/>
      <c r="E11" s="514"/>
    </row>
    <row r="12" spans="1:26" ht="12.75" customHeight="1">
      <c r="A12" s="128">
        <v>1</v>
      </c>
      <c r="B12" s="130" t="s">
        <v>117</v>
      </c>
      <c r="C12" s="125"/>
      <c r="D12" s="125"/>
      <c r="E12" s="131"/>
    </row>
    <row r="13" spans="1:26" ht="12.75" customHeight="1">
      <c r="A13" s="129">
        <v>2</v>
      </c>
      <c r="B13" s="132" t="s">
        <v>118</v>
      </c>
      <c r="C13" s="133"/>
      <c r="D13" s="133"/>
      <c r="E13" s="134"/>
    </row>
    <row r="14" spans="1:26" ht="12.75" customHeight="1">
      <c r="A14" s="16"/>
    </row>
    <row r="15" spans="1:26" ht="12.75" customHeight="1">
      <c r="A15" s="16"/>
    </row>
    <row r="16" spans="1:26" ht="12.75" customHeight="1">
      <c r="A16" s="16"/>
      <c r="B16" s="49"/>
      <c r="C16" s="49"/>
      <c r="D16" s="550" t="str">
        <f>'SKP Kuantitatif'!F75</f>
        <v>Tikke , 3 Januari 2022</v>
      </c>
      <c r="E16" s="501"/>
      <c r="F16" s="501"/>
    </row>
    <row r="17" spans="1:6" ht="12.75" customHeight="1">
      <c r="A17" s="16"/>
      <c r="B17" s="550" t="s">
        <v>109</v>
      </c>
      <c r="C17" s="501"/>
      <c r="D17" s="550" t="s">
        <v>110</v>
      </c>
      <c r="E17" s="501"/>
      <c r="F17" s="501"/>
    </row>
    <row r="18" spans="1:6" ht="12.75" customHeight="1">
      <c r="A18" s="16"/>
      <c r="B18" s="49"/>
      <c r="C18" s="49"/>
      <c r="D18" s="550"/>
      <c r="E18" s="501"/>
      <c r="F18" s="501"/>
    </row>
    <row r="19" spans="1:6" ht="12.75" customHeight="1">
      <c r="A19" s="16"/>
      <c r="B19" s="49"/>
      <c r="C19" s="49"/>
      <c r="D19" s="550"/>
      <c r="E19" s="501"/>
      <c r="F19" s="501"/>
    </row>
    <row r="20" spans="1:6" ht="12.75" customHeight="1">
      <c r="A20" s="16"/>
      <c r="B20" s="49"/>
      <c r="C20" s="49"/>
      <c r="D20" s="550"/>
      <c r="E20" s="501"/>
      <c r="F20" s="501"/>
    </row>
    <row r="21" spans="1:6" ht="12.75" customHeight="1">
      <c r="A21" s="16"/>
      <c r="B21" s="551" t="str">
        <f>'SKP Kuantitatif'!D8</f>
        <v>HANALIA S.Pd</v>
      </c>
      <c r="C21" s="501"/>
      <c r="D21" s="551" t="str">
        <f>'SKP Kuantitatif'!F80</f>
        <v>ARMAN S.Pd</v>
      </c>
      <c r="E21" s="501"/>
      <c r="F21" s="501"/>
    </row>
    <row r="22" spans="1:6" ht="12.75" customHeight="1">
      <c r="A22" s="16"/>
      <c r="B22" s="550" t="str">
        <f>'SKP Kuantitatif'!A81</f>
        <v>NIP. 19781109 200501 2 008</v>
      </c>
      <c r="C22" s="501"/>
      <c r="D22" s="550" t="str">
        <f>'SKP Kuantitatif'!F81</f>
        <v>NIP. 19760702 2002 12 1 004</v>
      </c>
      <c r="E22" s="501"/>
      <c r="F22" s="501"/>
    </row>
    <row r="23" spans="1:6" ht="12.75" customHeight="1">
      <c r="A23" s="16"/>
    </row>
    <row r="24" spans="1:6" ht="12.75" customHeight="1">
      <c r="A24" s="16"/>
    </row>
    <row r="25" spans="1:6" ht="12.75" customHeight="1">
      <c r="A25" s="16"/>
    </row>
    <row r="26" spans="1:6" ht="12.75" customHeight="1">
      <c r="A26" s="16"/>
    </row>
    <row r="27" spans="1:6" ht="12.75" customHeight="1">
      <c r="A27" s="16"/>
    </row>
    <row r="28" spans="1:6" ht="12.75" customHeight="1">
      <c r="A28" s="16"/>
    </row>
    <row r="29" spans="1:6" ht="12.75" customHeight="1">
      <c r="A29" s="16"/>
    </row>
    <row r="30" spans="1:6" ht="12.75" customHeight="1">
      <c r="A30" s="16"/>
    </row>
    <row r="31" spans="1:6" ht="12.75" customHeight="1">
      <c r="A31" s="16"/>
    </row>
    <row r="32" spans="1:6" ht="12.75" customHeight="1">
      <c r="A32" s="16"/>
    </row>
    <row r="33" spans="1:1" ht="12.75" customHeight="1">
      <c r="A33" s="16"/>
    </row>
    <row r="34" spans="1:1" ht="12.75" customHeight="1">
      <c r="A34" s="16"/>
    </row>
    <row r="35" spans="1:1" ht="12.75" customHeight="1">
      <c r="A35" s="16"/>
    </row>
    <row r="36" spans="1:1" ht="12.75" customHeight="1">
      <c r="A36" s="16"/>
    </row>
    <row r="37" spans="1:1" ht="12.75" customHeight="1">
      <c r="A37" s="16"/>
    </row>
    <row r="38" spans="1:1" ht="12.75" customHeight="1">
      <c r="A38" s="16"/>
    </row>
    <row r="39" spans="1:1" ht="12.75" customHeight="1">
      <c r="A39" s="16"/>
    </row>
    <row r="40" spans="1:1" ht="12.75" customHeight="1">
      <c r="A40" s="16"/>
    </row>
    <row r="41" spans="1:1" ht="12.75" customHeight="1">
      <c r="A41" s="16"/>
    </row>
    <row r="42" spans="1:1" ht="12.75" customHeight="1">
      <c r="A42" s="16"/>
    </row>
    <row r="43" spans="1:1" ht="12.75" customHeight="1">
      <c r="A43" s="16"/>
    </row>
    <row r="44" spans="1:1" ht="12.75" customHeight="1">
      <c r="A44" s="16"/>
    </row>
    <row r="45" spans="1:1" ht="12.75" customHeight="1">
      <c r="A45" s="16"/>
    </row>
    <row r="46" spans="1:1" ht="12.75" customHeight="1">
      <c r="A46" s="16"/>
    </row>
    <row r="47" spans="1:1" ht="12.75" customHeight="1">
      <c r="A47" s="16"/>
    </row>
    <row r="48" spans="1:1" ht="12.75" customHeight="1">
      <c r="A48" s="16"/>
    </row>
    <row r="49" spans="1:1" ht="12.75" customHeight="1">
      <c r="A49" s="16"/>
    </row>
    <row r="50" spans="1:1" ht="12.75" customHeight="1">
      <c r="A50" s="16"/>
    </row>
    <row r="51" spans="1:1" ht="12.75" customHeight="1">
      <c r="A51" s="16"/>
    </row>
    <row r="52" spans="1:1" ht="12.75" customHeight="1">
      <c r="A52" s="16"/>
    </row>
    <row r="53" spans="1:1" ht="12.75" customHeight="1">
      <c r="A53" s="16"/>
    </row>
    <row r="54" spans="1:1" ht="12.75" customHeight="1">
      <c r="A54" s="16"/>
    </row>
    <row r="55" spans="1:1" ht="12.75" customHeight="1">
      <c r="A55" s="16"/>
    </row>
    <row r="56" spans="1:1" ht="12.75" customHeight="1">
      <c r="A56" s="16"/>
    </row>
    <row r="57" spans="1:1" ht="12.75" customHeight="1">
      <c r="A57" s="16"/>
    </row>
    <row r="58" spans="1:1" ht="12.75" customHeight="1">
      <c r="A58" s="16"/>
    </row>
    <row r="59" spans="1:1" ht="12.75" customHeight="1">
      <c r="A59" s="16"/>
    </row>
    <row r="60" spans="1:1" ht="12.75" customHeight="1">
      <c r="A60" s="16"/>
    </row>
    <row r="61" spans="1:1" ht="12.75" customHeight="1">
      <c r="A61" s="16"/>
    </row>
    <row r="62" spans="1:1" ht="12.75" customHeight="1">
      <c r="A62" s="16"/>
    </row>
    <row r="63" spans="1:1" ht="12.75" customHeight="1">
      <c r="A63" s="16"/>
    </row>
    <row r="64" spans="1:1" ht="12.75" customHeight="1">
      <c r="A64" s="16"/>
    </row>
    <row r="65" spans="1:1" ht="12.75" customHeight="1">
      <c r="A65" s="16"/>
    </row>
    <row r="66" spans="1:1" ht="12.75" customHeight="1">
      <c r="A66" s="16"/>
    </row>
    <row r="67" spans="1:1" ht="12.75" customHeight="1">
      <c r="A67" s="16"/>
    </row>
    <row r="68" spans="1:1" ht="12.75" customHeight="1">
      <c r="A68" s="16"/>
    </row>
    <row r="69" spans="1:1" ht="12.75" customHeight="1">
      <c r="A69" s="16"/>
    </row>
    <row r="70" spans="1:1" ht="12.75" customHeight="1">
      <c r="A70" s="16"/>
    </row>
    <row r="71" spans="1:1" ht="12.75" customHeight="1">
      <c r="A71" s="16"/>
    </row>
    <row r="72" spans="1:1" ht="12.75" customHeight="1">
      <c r="A72" s="16"/>
    </row>
    <row r="73" spans="1:1" ht="12.75" customHeight="1">
      <c r="A73" s="16"/>
    </row>
    <row r="74" spans="1:1" ht="12.75" customHeight="1">
      <c r="A74" s="16"/>
    </row>
    <row r="75" spans="1:1" ht="12.75" customHeight="1">
      <c r="A75" s="16"/>
    </row>
    <row r="76" spans="1:1" ht="12.75" customHeight="1">
      <c r="A76" s="16"/>
    </row>
    <row r="77" spans="1:1" ht="12.75" customHeight="1">
      <c r="A77" s="16"/>
    </row>
    <row r="78" spans="1:1" ht="12.75" customHeight="1">
      <c r="A78" s="16"/>
    </row>
    <row r="79" spans="1:1" ht="12.75" customHeight="1">
      <c r="A79" s="16"/>
    </row>
    <row r="80" spans="1:1" ht="12.75" customHeight="1">
      <c r="A80" s="16"/>
    </row>
    <row r="81" spans="1:1" ht="12.75" customHeight="1">
      <c r="A81" s="16"/>
    </row>
    <row r="82" spans="1:1" ht="12.75" customHeight="1">
      <c r="A82" s="16"/>
    </row>
    <row r="83" spans="1:1" ht="12.75" customHeight="1">
      <c r="A83" s="16"/>
    </row>
    <row r="84" spans="1:1" ht="12.75" customHeight="1">
      <c r="A84" s="16"/>
    </row>
    <row r="85" spans="1:1" ht="12.75" customHeight="1">
      <c r="A85" s="16"/>
    </row>
    <row r="86" spans="1:1" ht="12.75" customHeight="1">
      <c r="A86" s="16"/>
    </row>
    <row r="87" spans="1:1" ht="12.75" customHeight="1">
      <c r="A87" s="16"/>
    </row>
    <row r="88" spans="1:1" ht="12.75" customHeight="1">
      <c r="A88" s="16"/>
    </row>
    <row r="89" spans="1:1" ht="12.75" customHeight="1">
      <c r="A89" s="16"/>
    </row>
    <row r="90" spans="1:1" ht="12.75" customHeight="1">
      <c r="A90" s="16"/>
    </row>
    <row r="91" spans="1:1" ht="12.75" customHeight="1">
      <c r="A91" s="16"/>
    </row>
    <row r="92" spans="1:1" ht="12.75" customHeight="1">
      <c r="A92" s="16"/>
    </row>
    <row r="93" spans="1:1" ht="12.75" customHeight="1">
      <c r="A93" s="16"/>
    </row>
    <row r="94" spans="1:1" ht="12.75" customHeight="1">
      <c r="A94" s="16"/>
    </row>
    <row r="95" spans="1:1" ht="12.75" customHeight="1">
      <c r="A95" s="16"/>
    </row>
    <row r="96" spans="1:1" ht="12.75" customHeight="1">
      <c r="A96" s="16"/>
    </row>
    <row r="97" spans="1:1" ht="12.75" customHeight="1">
      <c r="A97" s="16"/>
    </row>
    <row r="98" spans="1:1" ht="12.75" customHeight="1">
      <c r="A98" s="16"/>
    </row>
    <row r="99" spans="1:1" ht="12.75" customHeight="1">
      <c r="A99" s="16"/>
    </row>
    <row r="100" spans="1:1" ht="12.75" customHeight="1">
      <c r="A100" s="16"/>
    </row>
    <row r="101" spans="1:1" ht="12.75" customHeight="1">
      <c r="A101" s="16"/>
    </row>
    <row r="102" spans="1:1" ht="12.75" customHeight="1">
      <c r="A102" s="16"/>
    </row>
    <row r="103" spans="1:1" ht="12.75" customHeight="1">
      <c r="A103" s="16"/>
    </row>
    <row r="104" spans="1:1" ht="12.75" customHeight="1">
      <c r="A104" s="16"/>
    </row>
    <row r="105" spans="1:1" ht="12.75" customHeight="1">
      <c r="A105" s="16"/>
    </row>
    <row r="106" spans="1:1" ht="12.75" customHeight="1">
      <c r="A106" s="16"/>
    </row>
    <row r="107" spans="1:1" ht="12.75" customHeight="1">
      <c r="A107" s="16"/>
    </row>
    <row r="108" spans="1:1" ht="12.75" customHeight="1">
      <c r="A108" s="16"/>
    </row>
    <row r="109" spans="1:1" ht="12.75" customHeight="1">
      <c r="A109" s="16"/>
    </row>
    <row r="110" spans="1:1" ht="12.75" customHeight="1">
      <c r="A110" s="16"/>
    </row>
    <row r="111" spans="1:1" ht="12.75" customHeight="1">
      <c r="A111" s="16"/>
    </row>
    <row r="112" spans="1:1" ht="12.75" customHeight="1">
      <c r="A112" s="16"/>
    </row>
    <row r="113" spans="1:1" ht="12.75" customHeight="1">
      <c r="A113" s="16"/>
    </row>
    <row r="114" spans="1:1" ht="12.75" customHeight="1">
      <c r="A114" s="16"/>
    </row>
    <row r="115" spans="1:1" ht="12.75" customHeight="1">
      <c r="A115" s="16"/>
    </row>
    <row r="116" spans="1:1" ht="12.75" customHeight="1">
      <c r="A116" s="16"/>
    </row>
    <row r="117" spans="1:1" ht="12.75" customHeight="1">
      <c r="A117" s="16"/>
    </row>
    <row r="118" spans="1:1" ht="12.75" customHeight="1">
      <c r="A118" s="16"/>
    </row>
    <row r="119" spans="1:1" ht="12.75" customHeight="1">
      <c r="A119" s="16"/>
    </row>
    <row r="120" spans="1:1" ht="12.75" customHeight="1">
      <c r="A120" s="16"/>
    </row>
    <row r="121" spans="1:1" ht="12.75" customHeight="1">
      <c r="A121" s="16"/>
    </row>
    <row r="122" spans="1:1" ht="12.75" customHeight="1">
      <c r="A122" s="16"/>
    </row>
    <row r="123" spans="1:1" ht="12.75" customHeight="1">
      <c r="A123" s="16"/>
    </row>
    <row r="124" spans="1:1" ht="12.75" customHeight="1">
      <c r="A124" s="16"/>
    </row>
    <row r="125" spans="1:1" ht="12.75" customHeight="1">
      <c r="A125" s="16"/>
    </row>
    <row r="126" spans="1:1" ht="12.75" customHeight="1">
      <c r="A126" s="16"/>
    </row>
    <row r="127" spans="1:1" ht="12.75" customHeight="1">
      <c r="A127" s="16"/>
    </row>
    <row r="128" spans="1:1" ht="12.75" customHeight="1">
      <c r="A128" s="16"/>
    </row>
    <row r="129" spans="1:1" ht="12.75" customHeight="1">
      <c r="A129" s="16"/>
    </row>
    <row r="130" spans="1:1" ht="12.75" customHeight="1">
      <c r="A130" s="16"/>
    </row>
    <row r="131" spans="1:1" ht="12.75" customHeight="1">
      <c r="A131" s="16"/>
    </row>
    <row r="132" spans="1:1" ht="12.75" customHeight="1">
      <c r="A132" s="16"/>
    </row>
    <row r="133" spans="1:1" ht="12.75" customHeight="1">
      <c r="A133" s="16"/>
    </row>
    <row r="134" spans="1:1" ht="12.75" customHeight="1">
      <c r="A134" s="16"/>
    </row>
    <row r="135" spans="1:1" ht="12.75" customHeight="1">
      <c r="A135" s="16"/>
    </row>
    <row r="136" spans="1:1" ht="12.75" customHeight="1">
      <c r="A136" s="16"/>
    </row>
    <row r="137" spans="1:1" ht="12.75" customHeight="1">
      <c r="A137" s="16"/>
    </row>
    <row r="138" spans="1:1" ht="12.75" customHeight="1">
      <c r="A138" s="16"/>
    </row>
    <row r="139" spans="1:1" ht="12.75" customHeight="1">
      <c r="A139" s="16"/>
    </row>
    <row r="140" spans="1:1" ht="12.75" customHeight="1">
      <c r="A140" s="16"/>
    </row>
    <row r="141" spans="1:1" ht="12.75" customHeight="1">
      <c r="A141" s="16"/>
    </row>
    <row r="142" spans="1:1" ht="12.75" customHeight="1">
      <c r="A142" s="16"/>
    </row>
    <row r="143" spans="1:1" ht="12.75" customHeight="1">
      <c r="A143" s="16"/>
    </row>
    <row r="144" spans="1:1" ht="12.75" customHeight="1">
      <c r="A144" s="16"/>
    </row>
    <row r="145" spans="1:1" ht="12.75" customHeight="1">
      <c r="A145" s="16"/>
    </row>
    <row r="146" spans="1:1" ht="12.75" customHeight="1">
      <c r="A146" s="16"/>
    </row>
    <row r="147" spans="1:1" ht="12.75" customHeight="1">
      <c r="A147" s="16"/>
    </row>
    <row r="148" spans="1:1" ht="12.75" customHeight="1">
      <c r="A148" s="16"/>
    </row>
    <row r="149" spans="1:1" ht="12.75" customHeight="1">
      <c r="A149" s="16"/>
    </row>
    <row r="150" spans="1:1" ht="12.75" customHeight="1">
      <c r="A150" s="16"/>
    </row>
    <row r="151" spans="1:1" ht="12.75" customHeight="1">
      <c r="A151" s="16"/>
    </row>
    <row r="152" spans="1:1" ht="12.75" customHeight="1">
      <c r="A152" s="16"/>
    </row>
    <row r="153" spans="1:1" ht="12.75" customHeight="1">
      <c r="A153" s="16"/>
    </row>
    <row r="154" spans="1:1" ht="12.75" customHeight="1">
      <c r="A154" s="16"/>
    </row>
    <row r="155" spans="1:1" ht="12.75" customHeight="1">
      <c r="A155" s="16"/>
    </row>
    <row r="156" spans="1:1" ht="12.75" customHeight="1">
      <c r="A156" s="16"/>
    </row>
    <row r="157" spans="1:1" ht="12.75" customHeight="1">
      <c r="A157" s="16"/>
    </row>
    <row r="158" spans="1:1" ht="12.75" customHeight="1">
      <c r="A158" s="16"/>
    </row>
    <row r="159" spans="1:1" ht="12.75" customHeight="1">
      <c r="A159" s="16"/>
    </row>
    <row r="160" spans="1:1" ht="12.75" customHeight="1">
      <c r="A160" s="16"/>
    </row>
    <row r="161" spans="1:1" ht="12.75" customHeight="1">
      <c r="A161" s="16"/>
    </row>
    <row r="162" spans="1:1" ht="12.75" customHeight="1">
      <c r="A162" s="16"/>
    </row>
    <row r="163" spans="1:1" ht="12.75" customHeight="1">
      <c r="A163" s="16"/>
    </row>
    <row r="164" spans="1:1" ht="12.75" customHeight="1">
      <c r="A164" s="16"/>
    </row>
    <row r="165" spans="1:1" ht="12.75" customHeight="1">
      <c r="A165" s="16"/>
    </row>
    <row r="166" spans="1:1" ht="12.75" customHeight="1">
      <c r="A166" s="16"/>
    </row>
    <row r="167" spans="1:1" ht="12.75" customHeight="1">
      <c r="A167" s="16"/>
    </row>
    <row r="168" spans="1:1" ht="12.75" customHeight="1">
      <c r="A168" s="16"/>
    </row>
    <row r="169" spans="1:1" ht="12.75" customHeight="1">
      <c r="A169" s="16"/>
    </row>
    <row r="170" spans="1:1" ht="12.75" customHeight="1">
      <c r="A170" s="16"/>
    </row>
    <row r="171" spans="1:1" ht="12.75" customHeight="1">
      <c r="A171" s="16"/>
    </row>
    <row r="172" spans="1:1" ht="12.75" customHeight="1">
      <c r="A172" s="16"/>
    </row>
    <row r="173" spans="1:1" ht="12.75" customHeight="1">
      <c r="A173" s="16"/>
    </row>
    <row r="174" spans="1:1" ht="12.75" customHeight="1">
      <c r="A174" s="16"/>
    </row>
    <row r="175" spans="1:1" ht="12.75" customHeight="1">
      <c r="A175" s="16"/>
    </row>
    <row r="176" spans="1:1" ht="12.75" customHeight="1">
      <c r="A176" s="16"/>
    </row>
    <row r="177" spans="1:1" ht="12.75" customHeight="1">
      <c r="A177" s="16"/>
    </row>
    <row r="178" spans="1:1" ht="12.75" customHeight="1">
      <c r="A178" s="16"/>
    </row>
    <row r="179" spans="1:1" ht="12.75" customHeight="1">
      <c r="A179" s="16"/>
    </row>
    <row r="180" spans="1:1" ht="12.75" customHeight="1">
      <c r="A180" s="16"/>
    </row>
    <row r="181" spans="1:1" ht="12.75" customHeight="1">
      <c r="A181" s="16"/>
    </row>
    <row r="182" spans="1:1" ht="12.75" customHeight="1">
      <c r="A182" s="16"/>
    </row>
    <row r="183" spans="1:1" ht="12.75" customHeight="1">
      <c r="A183" s="16"/>
    </row>
    <row r="184" spans="1:1" ht="12.75" customHeight="1">
      <c r="A184" s="16"/>
    </row>
    <row r="185" spans="1:1" ht="12.75" customHeight="1">
      <c r="A185" s="16"/>
    </row>
    <row r="186" spans="1:1" ht="12.75" customHeight="1">
      <c r="A186" s="16"/>
    </row>
    <row r="187" spans="1:1" ht="12.75" customHeight="1">
      <c r="A187" s="16"/>
    </row>
    <row r="188" spans="1:1" ht="12.75" customHeight="1">
      <c r="A188" s="16"/>
    </row>
    <row r="189" spans="1:1" ht="12.75" customHeight="1">
      <c r="A189" s="16"/>
    </row>
    <row r="190" spans="1:1" ht="12.75" customHeight="1">
      <c r="A190" s="16"/>
    </row>
    <row r="191" spans="1:1" ht="12.75" customHeight="1">
      <c r="A191" s="16"/>
    </row>
    <row r="192" spans="1:1" ht="12.75" customHeight="1">
      <c r="A192" s="16"/>
    </row>
    <row r="193" spans="1:1" ht="12.75" customHeight="1">
      <c r="A193" s="16"/>
    </row>
    <row r="194" spans="1:1" ht="12.75" customHeight="1">
      <c r="A194" s="16"/>
    </row>
    <row r="195" spans="1:1" ht="12.75" customHeight="1">
      <c r="A195" s="16"/>
    </row>
    <row r="196" spans="1:1" ht="12.75" customHeight="1">
      <c r="A196" s="16"/>
    </row>
    <row r="197" spans="1:1" ht="12.75" customHeight="1">
      <c r="A197" s="16"/>
    </row>
    <row r="198" spans="1:1" ht="12.75" customHeight="1">
      <c r="A198" s="16"/>
    </row>
    <row r="199" spans="1:1" ht="12.75" customHeight="1">
      <c r="A199" s="16"/>
    </row>
    <row r="200" spans="1:1" ht="12.75" customHeight="1">
      <c r="A200" s="16"/>
    </row>
    <row r="201" spans="1:1" ht="12.75" customHeight="1">
      <c r="A201" s="16"/>
    </row>
    <row r="202" spans="1:1" ht="12.75" customHeight="1">
      <c r="A202" s="16"/>
    </row>
    <row r="203" spans="1:1" ht="12.75" customHeight="1">
      <c r="A203" s="16"/>
    </row>
    <row r="204" spans="1:1" ht="12.75" customHeight="1">
      <c r="A204" s="16"/>
    </row>
    <row r="205" spans="1:1" ht="12.75" customHeight="1">
      <c r="A205" s="16"/>
    </row>
    <row r="206" spans="1:1" ht="12.75" customHeight="1">
      <c r="A206" s="16"/>
    </row>
    <row r="207" spans="1:1" ht="12.75" customHeight="1">
      <c r="A207" s="16"/>
    </row>
    <row r="208" spans="1:1" ht="12.75" customHeight="1">
      <c r="A208" s="16"/>
    </row>
    <row r="209" spans="1:1" ht="12.75" customHeight="1">
      <c r="A209" s="16"/>
    </row>
    <row r="210" spans="1:1" ht="12.75" customHeight="1">
      <c r="A210" s="16"/>
    </row>
    <row r="211" spans="1:1" ht="12.75" customHeight="1">
      <c r="A211" s="16"/>
    </row>
    <row r="212" spans="1:1" ht="12.75" customHeight="1">
      <c r="A212" s="16"/>
    </row>
    <row r="213" spans="1:1" ht="12.75" customHeight="1">
      <c r="A213" s="16"/>
    </row>
    <row r="214" spans="1:1" ht="12.75" customHeight="1">
      <c r="A214" s="16"/>
    </row>
    <row r="215" spans="1:1" ht="12.75" customHeight="1">
      <c r="A215" s="16"/>
    </row>
    <row r="216" spans="1:1" ht="12.75" customHeight="1">
      <c r="A216" s="16"/>
    </row>
    <row r="217" spans="1:1" ht="12.75" customHeight="1">
      <c r="A217" s="16"/>
    </row>
    <row r="218" spans="1:1" ht="12.75" customHeight="1">
      <c r="A218" s="16"/>
    </row>
    <row r="219" spans="1:1" ht="12.75" customHeight="1">
      <c r="A219" s="16"/>
    </row>
    <row r="220" spans="1:1" ht="12.75" customHeight="1">
      <c r="A220" s="16"/>
    </row>
    <row r="221" spans="1:1" ht="12.75" customHeight="1">
      <c r="A221" s="16"/>
    </row>
    <row r="222" spans="1:1" ht="12.75" customHeight="1">
      <c r="A222" s="16"/>
    </row>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9">
    <mergeCell ref="B1:E1"/>
    <mergeCell ref="B2:E2"/>
    <mergeCell ref="A4:E4"/>
    <mergeCell ref="B5:E5"/>
    <mergeCell ref="B7:E7"/>
    <mergeCell ref="A8:E8"/>
    <mergeCell ref="B9:E9"/>
    <mergeCell ref="D20:F20"/>
    <mergeCell ref="B21:C21"/>
    <mergeCell ref="D21:F21"/>
    <mergeCell ref="B22:C22"/>
    <mergeCell ref="D22:F22"/>
    <mergeCell ref="B10:E10"/>
    <mergeCell ref="A11:E11"/>
    <mergeCell ref="D16:F16"/>
    <mergeCell ref="B17:C17"/>
    <mergeCell ref="D17:F17"/>
    <mergeCell ref="D18:F18"/>
    <mergeCell ref="D19:F19"/>
  </mergeCells>
  <pageMargins left="0.70866141732283472" right="0.70866141732283472" top="0.74803149606299213" bottom="0.74803149606299213" header="0" footer="0"/>
  <pageSetup paperSize="9" orientation="landscape"/>
  <colBreaks count="1" manualBreakCount="1">
    <brk id="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996"/>
  <sheetViews>
    <sheetView topLeftCell="E13" zoomScale="70" zoomScaleNormal="70" workbookViewId="0">
      <selection activeCell="E19" sqref="E19:F21"/>
    </sheetView>
  </sheetViews>
  <sheetFormatPr defaultColWidth="12.6328125" defaultRowHeight="15" customHeight="1"/>
  <cols>
    <col min="1" max="1" width="4" customWidth="1"/>
    <col min="2" max="2" width="2.26953125" customWidth="1"/>
    <col min="3" max="3" width="11.90625" customWidth="1"/>
    <col min="4" max="4" width="27" customWidth="1"/>
    <col min="5" max="5" width="21" customWidth="1"/>
    <col min="6" max="6" width="32.26953125" customWidth="1"/>
    <col min="7" max="7" width="19" customWidth="1"/>
    <col min="8" max="8" width="41.26953125" customWidth="1"/>
    <col min="9" max="9" width="31" customWidth="1"/>
    <col min="10" max="10" width="36.7265625" customWidth="1"/>
    <col min="11" max="23" width="5.36328125" customWidth="1"/>
    <col min="24" max="26" width="3.6328125" customWidth="1"/>
  </cols>
  <sheetData>
    <row r="1" spans="1:26" ht="15.75" customHeight="1">
      <c r="A1" s="545" t="s">
        <v>37</v>
      </c>
      <c r="B1" s="501"/>
      <c r="C1" s="501"/>
      <c r="D1" s="501"/>
      <c r="E1" s="501"/>
      <c r="F1" s="501"/>
      <c r="G1" s="501"/>
      <c r="H1" s="501"/>
      <c r="I1" s="49"/>
      <c r="J1" s="49"/>
      <c r="K1" s="49"/>
      <c r="L1" s="49"/>
      <c r="M1" s="49"/>
      <c r="N1" s="49"/>
      <c r="O1" s="49"/>
      <c r="P1" s="49"/>
      <c r="Q1" s="49"/>
      <c r="R1" s="49"/>
      <c r="S1" s="49"/>
      <c r="T1" s="49"/>
      <c r="U1" s="49"/>
      <c r="V1" s="49"/>
      <c r="W1" s="49"/>
      <c r="X1" s="49"/>
      <c r="Y1" s="49"/>
      <c r="Z1" s="49"/>
    </row>
    <row r="2" spans="1:26" ht="15.75" customHeight="1">
      <c r="A2" s="545" t="s">
        <v>38</v>
      </c>
      <c r="B2" s="501"/>
      <c r="C2" s="501"/>
      <c r="D2" s="501"/>
      <c r="E2" s="501"/>
      <c r="F2" s="501"/>
      <c r="G2" s="501"/>
      <c r="H2" s="501"/>
      <c r="I2" s="49"/>
      <c r="J2" s="49"/>
      <c r="K2" s="49"/>
      <c r="L2" s="49"/>
      <c r="M2" s="49"/>
      <c r="N2" s="49"/>
      <c r="O2" s="49"/>
      <c r="P2" s="49"/>
      <c r="Q2" s="49"/>
      <c r="R2" s="49"/>
      <c r="S2" s="49"/>
      <c r="T2" s="49"/>
      <c r="U2" s="49"/>
      <c r="V2" s="49"/>
      <c r="W2" s="49"/>
      <c r="X2" s="49"/>
      <c r="Y2" s="49"/>
      <c r="Z2" s="49"/>
    </row>
    <row r="3" spans="1:26" ht="15.75" customHeight="1">
      <c r="A3" s="545" t="s">
        <v>119</v>
      </c>
      <c r="B3" s="501"/>
      <c r="C3" s="501"/>
      <c r="D3" s="501"/>
      <c r="E3" s="501"/>
      <c r="F3" s="501"/>
      <c r="G3" s="501"/>
      <c r="H3" s="501"/>
      <c r="I3" s="49"/>
      <c r="J3" s="49"/>
      <c r="K3" s="49"/>
      <c r="L3" s="49"/>
      <c r="M3" s="49"/>
      <c r="N3" s="49"/>
      <c r="O3" s="49"/>
      <c r="P3" s="49"/>
      <c r="Q3" s="49"/>
      <c r="R3" s="49"/>
      <c r="S3" s="49"/>
      <c r="T3" s="49"/>
      <c r="U3" s="49"/>
      <c r="V3" s="49"/>
      <c r="W3" s="49"/>
      <c r="X3" s="49"/>
      <c r="Y3" s="49"/>
      <c r="Z3" s="49"/>
    </row>
    <row r="4" spans="1:26" ht="15.75" customHeight="1">
      <c r="A4" s="49"/>
      <c r="B4" s="49"/>
      <c r="C4" s="48"/>
      <c r="D4" s="50"/>
      <c r="E4" s="50"/>
      <c r="F4" s="50"/>
      <c r="G4" s="50"/>
      <c r="H4" s="50"/>
      <c r="I4" s="49"/>
      <c r="J4" s="49"/>
      <c r="K4" s="49"/>
      <c r="L4" s="49"/>
      <c r="M4" s="49"/>
      <c r="N4" s="49"/>
      <c r="O4" s="49"/>
      <c r="P4" s="49"/>
      <c r="Q4" s="49"/>
      <c r="R4" s="49"/>
      <c r="S4" s="49"/>
      <c r="T4" s="49"/>
      <c r="U4" s="49"/>
      <c r="V4" s="49"/>
      <c r="W4" s="49"/>
      <c r="X4" s="49"/>
      <c r="Y4" s="49"/>
      <c r="Z4" s="49"/>
    </row>
    <row r="5" spans="1:26" ht="15.75" customHeight="1">
      <c r="A5" s="49"/>
      <c r="B5" s="49"/>
      <c r="C5" s="48"/>
      <c r="D5" s="50"/>
      <c r="E5" s="50"/>
      <c r="F5" s="50"/>
      <c r="G5" s="50"/>
      <c r="H5" s="50"/>
      <c r="I5" s="49"/>
      <c r="J5" s="49"/>
      <c r="K5" s="49"/>
      <c r="L5" s="49"/>
      <c r="M5" s="49"/>
      <c r="N5" s="49"/>
      <c r="O5" s="49"/>
      <c r="P5" s="49"/>
      <c r="Q5" s="49"/>
      <c r="R5" s="49"/>
      <c r="S5" s="49"/>
      <c r="T5" s="49"/>
      <c r="U5" s="49"/>
      <c r="V5" s="49"/>
      <c r="W5" s="49"/>
      <c r="X5" s="49"/>
      <c r="Y5" s="49"/>
      <c r="Z5" s="49"/>
    </row>
    <row r="6" spans="1:26" ht="14.25" customHeight="1">
      <c r="A6" s="546" t="str">
        <f>'SKP Kuantitatif'!A5</f>
        <v>Pemerintah Provinsi Sulawesi Barat</v>
      </c>
      <c r="B6" s="501"/>
      <c r="C6" s="501"/>
      <c r="D6" s="501"/>
      <c r="E6" s="50"/>
      <c r="F6" s="49" t="s">
        <v>41</v>
      </c>
      <c r="G6" s="50"/>
      <c r="H6" s="50"/>
      <c r="I6" s="49"/>
      <c r="J6" s="49"/>
      <c r="K6" s="49"/>
      <c r="L6" s="49"/>
      <c r="M6" s="49"/>
      <c r="N6" s="49"/>
      <c r="O6" s="49"/>
      <c r="P6" s="49"/>
      <c r="Q6" s="49"/>
      <c r="R6" s="49"/>
      <c r="S6" s="49"/>
      <c r="T6" s="49"/>
      <c r="U6" s="49"/>
      <c r="V6" s="49"/>
      <c r="W6" s="49"/>
      <c r="X6" s="49"/>
      <c r="Y6" s="49"/>
      <c r="Z6" s="49"/>
    </row>
    <row r="7" spans="1:26" ht="15.75" customHeight="1">
      <c r="A7" s="525"/>
      <c r="B7" s="525"/>
      <c r="C7" s="525"/>
      <c r="D7" s="525"/>
      <c r="E7" s="49"/>
      <c r="F7" s="52" t="s">
        <v>42</v>
      </c>
      <c r="G7" s="49"/>
      <c r="H7" s="49"/>
      <c r="I7" s="49"/>
      <c r="J7" s="49"/>
      <c r="K7" s="49"/>
      <c r="L7" s="49"/>
      <c r="M7" s="49"/>
      <c r="N7" s="49"/>
      <c r="O7" s="49"/>
      <c r="P7" s="49"/>
      <c r="Q7" s="49"/>
      <c r="R7" s="49"/>
      <c r="S7" s="49"/>
      <c r="T7" s="49"/>
      <c r="U7" s="49"/>
      <c r="V7" s="49"/>
      <c r="W7" s="49"/>
      <c r="X7" s="49"/>
      <c r="Y7" s="49"/>
      <c r="Z7" s="49"/>
    </row>
    <row r="8" spans="1:26" ht="15.75" customHeight="1">
      <c r="A8" s="547" t="s">
        <v>43</v>
      </c>
      <c r="B8" s="513"/>
      <c r="C8" s="513"/>
      <c r="D8" s="513"/>
      <c r="E8" s="534"/>
      <c r="F8" s="547" t="s">
        <v>44</v>
      </c>
      <c r="G8" s="513"/>
      <c r="H8" s="534"/>
      <c r="I8" s="53"/>
      <c r="J8" s="49"/>
      <c r="K8" s="49"/>
      <c r="L8" s="49"/>
      <c r="M8" s="49"/>
      <c r="N8" s="49"/>
      <c r="O8" s="49"/>
      <c r="P8" s="49"/>
      <c r="Q8" s="49"/>
      <c r="R8" s="49"/>
      <c r="S8" s="49"/>
      <c r="T8" s="49"/>
      <c r="U8" s="49"/>
      <c r="V8" s="49"/>
      <c r="W8" s="49"/>
      <c r="X8" s="49"/>
      <c r="Y8" s="49"/>
      <c r="Z8" s="49"/>
    </row>
    <row r="9" spans="1:26" ht="15.75" customHeight="1">
      <c r="A9" s="539" t="s">
        <v>13</v>
      </c>
      <c r="B9" s="513"/>
      <c r="C9" s="534"/>
      <c r="D9" s="540" t="str">
        <f>'SKP Kuantitatif'!D8:E8</f>
        <v>HANALIA S.Pd</v>
      </c>
      <c r="E9" s="514"/>
      <c r="F9" s="55" t="s">
        <v>13</v>
      </c>
      <c r="G9" s="540" t="str">
        <f>'SKP Kuantitatif'!G8:H8</f>
        <v>ARMAN S.Pd</v>
      </c>
      <c r="H9" s="513"/>
      <c r="I9" s="56"/>
      <c r="J9" s="49"/>
      <c r="K9" s="49"/>
      <c r="L9" s="49"/>
      <c r="M9" s="49"/>
      <c r="N9" s="49"/>
      <c r="O9" s="49"/>
      <c r="P9" s="49"/>
      <c r="Q9" s="49"/>
      <c r="R9" s="49"/>
      <c r="S9" s="49"/>
      <c r="T9" s="49"/>
      <c r="U9" s="49"/>
      <c r="V9" s="49"/>
      <c r="W9" s="49"/>
      <c r="X9" s="49"/>
      <c r="Y9" s="49"/>
      <c r="Z9" s="49"/>
    </row>
    <row r="10" spans="1:26" ht="31.5" customHeight="1">
      <c r="A10" s="544" t="s">
        <v>4</v>
      </c>
      <c r="B10" s="538"/>
      <c r="C10" s="542"/>
      <c r="D10" s="576" t="str">
        <f>'SKP Kuantitatif'!D9:E9</f>
        <v>19781109 200501 2 008</v>
      </c>
      <c r="E10" s="543"/>
      <c r="F10" s="435" t="s">
        <v>4</v>
      </c>
      <c r="G10" s="576" t="str">
        <f>'SKP Kuantitatif'!G9:H9</f>
        <v>19760702 2002 12 1 004</v>
      </c>
      <c r="H10" s="538"/>
      <c r="I10" s="56"/>
      <c r="J10" s="60"/>
      <c r="K10" s="60"/>
      <c r="L10" s="60"/>
      <c r="M10" s="60"/>
      <c r="N10" s="60"/>
      <c r="O10" s="60"/>
      <c r="P10" s="60"/>
      <c r="Q10" s="60"/>
      <c r="R10" s="60"/>
      <c r="S10" s="60"/>
      <c r="T10" s="60"/>
      <c r="U10" s="60"/>
      <c r="V10" s="60"/>
      <c r="W10" s="60"/>
      <c r="X10" s="60"/>
      <c r="Y10" s="60"/>
      <c r="Z10" s="60"/>
    </row>
    <row r="11" spans="1:26" ht="31.5" customHeight="1">
      <c r="A11" s="541" t="s">
        <v>45</v>
      </c>
      <c r="B11" s="538"/>
      <c r="C11" s="542"/>
      <c r="D11" s="573" t="str">
        <f>'SKP Kuantitatif'!D10:E10</f>
        <v>Pembina , IV/a</v>
      </c>
      <c r="E11" s="543"/>
      <c r="F11" s="434" t="s">
        <v>45</v>
      </c>
      <c r="G11" s="573" t="str">
        <f>'SKP Kuantitatif'!G10:H10</f>
        <v>Pembina Tk. I, IV/b</v>
      </c>
      <c r="H11" s="538"/>
      <c r="I11" s="59"/>
      <c r="J11" s="49"/>
      <c r="K11" s="49"/>
      <c r="L11" s="49"/>
      <c r="M11" s="49"/>
      <c r="N11" s="49"/>
      <c r="O11" s="49"/>
      <c r="P11" s="49"/>
      <c r="Q11" s="49"/>
      <c r="R11" s="49"/>
      <c r="S11" s="49"/>
      <c r="T11" s="49"/>
      <c r="U11" s="49"/>
      <c r="V11" s="49"/>
      <c r="W11" s="49"/>
      <c r="X11" s="49"/>
      <c r="Y11" s="49"/>
      <c r="Z11" s="49"/>
    </row>
    <row r="12" spans="1:26" ht="32.25" customHeight="1">
      <c r="A12" s="544" t="s">
        <v>15</v>
      </c>
      <c r="B12" s="538"/>
      <c r="C12" s="542"/>
      <c r="D12" s="573" t="str">
        <f>'SKP Kuantitatif'!D11:E11</f>
        <v xml:space="preserve">Guru Ahli Madya </v>
      </c>
      <c r="E12" s="543"/>
      <c r="F12" s="435" t="s">
        <v>15</v>
      </c>
      <c r="G12" s="573" t="str">
        <f>'SKP Kuantitatif'!G11:H11</f>
        <v>Kepala Sekolah</v>
      </c>
      <c r="H12" s="538"/>
      <c r="I12" s="56"/>
      <c r="J12" s="62"/>
      <c r="K12" s="62"/>
      <c r="L12" s="62"/>
      <c r="M12" s="62"/>
      <c r="N12" s="62"/>
      <c r="O12" s="62"/>
      <c r="P12" s="62"/>
      <c r="Q12" s="62"/>
      <c r="R12" s="62"/>
      <c r="S12" s="62"/>
      <c r="T12" s="62"/>
      <c r="U12" s="62"/>
      <c r="V12" s="62"/>
      <c r="W12" s="62"/>
      <c r="X12" s="62"/>
      <c r="Y12" s="62"/>
      <c r="Z12" s="62"/>
    </row>
    <row r="13" spans="1:26" ht="42.75" customHeight="1">
      <c r="A13" s="577" t="s">
        <v>8</v>
      </c>
      <c r="B13" s="578"/>
      <c r="C13" s="579"/>
      <c r="D13" s="574" t="str">
        <f>'SKP Kuantitatif'!D12:E12</f>
        <v>SMA Negeri 1 Tikke Raya</v>
      </c>
      <c r="E13" s="580"/>
      <c r="F13" s="436" t="s">
        <v>8</v>
      </c>
      <c r="G13" s="574" t="str">
        <f>'SKP Kuantitatif'!G12:H12</f>
        <v>SMA Negeri 1 Tikke Raya</v>
      </c>
      <c r="H13" s="575"/>
      <c r="I13" s="135"/>
      <c r="J13" s="49"/>
      <c r="K13" s="49"/>
      <c r="L13" s="49"/>
      <c r="M13" s="49"/>
      <c r="N13" s="49"/>
      <c r="O13" s="49"/>
      <c r="P13" s="49"/>
      <c r="Q13" s="49"/>
      <c r="R13" s="49"/>
      <c r="S13" s="49"/>
      <c r="T13" s="49"/>
      <c r="U13" s="49"/>
      <c r="V13" s="49"/>
      <c r="W13" s="49"/>
      <c r="X13" s="49"/>
      <c r="Y13" s="49"/>
      <c r="Z13" s="49"/>
    </row>
    <row r="14" spans="1:26" ht="15.75" customHeight="1">
      <c r="A14" s="533" t="s">
        <v>46</v>
      </c>
      <c r="B14" s="513"/>
      <c r="C14" s="513"/>
      <c r="D14" s="513"/>
      <c r="E14" s="513"/>
      <c r="F14" s="513"/>
      <c r="G14" s="513"/>
      <c r="H14" s="514"/>
      <c r="I14" s="68"/>
      <c r="J14" s="49"/>
      <c r="K14" s="49"/>
      <c r="L14" s="49"/>
      <c r="M14" s="49"/>
      <c r="N14" s="49"/>
      <c r="O14" s="49"/>
      <c r="P14" s="49"/>
      <c r="Q14" s="49"/>
      <c r="R14" s="49"/>
      <c r="S14" s="49"/>
      <c r="T14" s="49"/>
      <c r="U14" s="49"/>
      <c r="V14" s="49"/>
      <c r="W14" s="49"/>
      <c r="X14" s="49"/>
      <c r="Y14" s="49"/>
      <c r="Z14" s="49"/>
    </row>
    <row r="15" spans="1:26" ht="23.25" customHeight="1">
      <c r="A15" s="136"/>
      <c r="B15" s="136"/>
      <c r="C15" s="136"/>
      <c r="D15" s="136"/>
      <c r="E15" s="136"/>
      <c r="F15" s="136"/>
      <c r="G15" s="136"/>
      <c r="H15" s="136"/>
      <c r="I15" s="68"/>
      <c r="J15" s="49"/>
      <c r="K15" s="49"/>
      <c r="L15" s="49"/>
      <c r="M15" s="49"/>
      <c r="N15" s="49"/>
      <c r="O15" s="49"/>
      <c r="P15" s="49"/>
      <c r="Q15" s="49"/>
      <c r="R15" s="49"/>
      <c r="S15" s="49"/>
      <c r="T15" s="49"/>
      <c r="U15" s="49"/>
      <c r="V15" s="49"/>
      <c r="W15" s="49"/>
      <c r="X15" s="49"/>
      <c r="Y15" s="49"/>
      <c r="Z15" s="49"/>
    </row>
    <row r="16" spans="1:26" ht="31.5" customHeight="1">
      <c r="A16" s="535" t="s">
        <v>47</v>
      </c>
      <c r="B16" s="514"/>
      <c r="C16" s="536" t="s">
        <v>48</v>
      </c>
      <c r="D16" s="514"/>
      <c r="E16" s="535" t="s">
        <v>49</v>
      </c>
      <c r="F16" s="514"/>
      <c r="G16" s="63" t="s">
        <v>50</v>
      </c>
      <c r="H16" s="137" t="s">
        <v>51</v>
      </c>
      <c r="I16" s="63" t="s">
        <v>52</v>
      </c>
      <c r="J16" s="138" t="s">
        <v>120</v>
      </c>
      <c r="K16" s="535" t="s">
        <v>121</v>
      </c>
      <c r="L16" s="513"/>
      <c r="M16" s="513"/>
      <c r="N16" s="513"/>
      <c r="O16" s="513"/>
      <c r="P16" s="513"/>
      <c r="Q16" s="513"/>
      <c r="R16" s="513"/>
      <c r="S16" s="513"/>
      <c r="T16" s="513"/>
      <c r="U16" s="513"/>
      <c r="V16" s="514"/>
      <c r="W16" s="139" t="s">
        <v>122</v>
      </c>
      <c r="X16" s="65"/>
      <c r="Y16" s="65"/>
      <c r="Z16" s="65"/>
    </row>
    <row r="17" spans="1:26" ht="15.75" customHeight="1">
      <c r="A17" s="583">
        <v>1</v>
      </c>
      <c r="B17" s="584"/>
      <c r="C17" s="583">
        <v>2</v>
      </c>
      <c r="D17" s="584"/>
      <c r="E17" s="583">
        <v>3</v>
      </c>
      <c r="F17" s="584"/>
      <c r="G17" s="140">
        <v>4</v>
      </c>
      <c r="H17" s="141">
        <v>5</v>
      </c>
      <c r="I17" s="142"/>
      <c r="J17" s="68"/>
      <c r="K17" s="66">
        <v>1</v>
      </c>
      <c r="L17" s="66">
        <v>2</v>
      </c>
      <c r="M17" s="66">
        <v>3</v>
      </c>
      <c r="N17" s="66">
        <v>4</v>
      </c>
      <c r="O17" s="66">
        <v>5</v>
      </c>
      <c r="P17" s="66">
        <v>6</v>
      </c>
      <c r="Q17" s="66">
        <v>7</v>
      </c>
      <c r="R17" s="66">
        <v>8</v>
      </c>
      <c r="S17" s="66">
        <v>9</v>
      </c>
      <c r="T17" s="66">
        <v>10</v>
      </c>
      <c r="U17" s="66">
        <v>11</v>
      </c>
      <c r="V17" s="66">
        <v>12</v>
      </c>
      <c r="W17" s="120"/>
      <c r="X17" s="49"/>
      <c r="Y17" s="49"/>
      <c r="Z17" s="49"/>
    </row>
    <row r="18" spans="1:26" ht="15.75" customHeight="1">
      <c r="A18" s="533" t="s">
        <v>53</v>
      </c>
      <c r="B18" s="513"/>
      <c r="C18" s="562"/>
      <c r="D18" s="562"/>
      <c r="E18" s="562"/>
      <c r="F18" s="562"/>
      <c r="G18" s="513"/>
      <c r="H18" s="534"/>
      <c r="I18" s="68"/>
      <c r="J18" s="68"/>
      <c r="K18" s="68"/>
      <c r="L18" s="68"/>
      <c r="M18" s="68"/>
      <c r="N18" s="68"/>
      <c r="O18" s="68"/>
      <c r="P18" s="68"/>
      <c r="Q18" s="68"/>
      <c r="R18" s="68"/>
      <c r="S18" s="68"/>
      <c r="T18" s="68"/>
      <c r="U18" s="68"/>
      <c r="V18" s="68"/>
      <c r="W18" s="65"/>
      <c r="X18" s="49"/>
      <c r="Y18" s="49"/>
      <c r="Z18" s="49"/>
    </row>
    <row r="19" spans="1:26" ht="58.5" customHeight="1">
      <c r="A19" s="528">
        <v>1</v>
      </c>
      <c r="B19" s="562"/>
      <c r="C19" s="564" t="str">
        <f>'SKP Kuantitatif'!C18</f>
        <v>Tersedianya dokumen/laporan pelaksanaan tugas sesuai yang ditetapkan</v>
      </c>
      <c r="D19" s="565"/>
      <c r="E19" s="564" t="str">
        <f>'SKP Kuantitatif'!E18</f>
        <v>Tersedianya Dokumen/Laporan Pelaksanaan Tugas sesuai yang ditetapkan</v>
      </c>
      <c r="F19" s="565"/>
      <c r="G19" s="471" t="s">
        <v>54</v>
      </c>
      <c r="H19" s="143" t="s">
        <v>55</v>
      </c>
      <c r="I19" s="144" t="str">
        <f>'SKP Kuantitatif'!I18</f>
        <v>5 Laporan</v>
      </c>
      <c r="J19" s="144" t="s">
        <v>123</v>
      </c>
      <c r="K19" s="145"/>
      <c r="L19" s="145"/>
      <c r="M19" s="145"/>
      <c r="N19" s="145"/>
      <c r="O19" s="145"/>
      <c r="P19" s="145"/>
      <c r="Q19" s="145"/>
      <c r="R19" s="145"/>
      <c r="S19" s="145"/>
      <c r="T19" s="127"/>
      <c r="U19" s="145">
        <v>1</v>
      </c>
      <c r="V19" s="145"/>
      <c r="W19" s="100">
        <f t="shared" ref="W19:W21" si="0">SUM(K19:V19)</f>
        <v>1</v>
      </c>
      <c r="X19" s="65"/>
      <c r="Y19" s="65"/>
      <c r="Z19" s="65"/>
    </row>
    <row r="20" spans="1:26" ht="43.5" customHeight="1">
      <c r="A20" s="529"/>
      <c r="B20" s="563"/>
      <c r="C20" s="565"/>
      <c r="D20" s="565"/>
      <c r="E20" s="566"/>
      <c r="F20" s="565"/>
      <c r="G20" s="472" t="s">
        <v>56</v>
      </c>
      <c r="H20" s="147" t="s">
        <v>57</v>
      </c>
      <c r="I20" s="147" t="str">
        <f>'SKP Kuantitatif'!I19</f>
        <v>80-100%</v>
      </c>
      <c r="J20" s="144" t="s">
        <v>124</v>
      </c>
      <c r="K20" s="145"/>
      <c r="L20" s="145"/>
      <c r="M20" s="145"/>
      <c r="N20" s="145"/>
      <c r="O20" s="145"/>
      <c r="P20" s="145">
        <v>1</v>
      </c>
      <c r="Q20" s="145"/>
      <c r="R20" s="145"/>
      <c r="S20" s="145"/>
      <c r="T20" s="145"/>
      <c r="U20" s="145"/>
      <c r="V20" s="145">
        <v>1</v>
      </c>
      <c r="W20" s="100">
        <f t="shared" si="0"/>
        <v>2</v>
      </c>
      <c r="X20" s="65"/>
      <c r="Y20" s="65"/>
      <c r="Z20" s="65"/>
    </row>
    <row r="21" spans="1:26" ht="70.5" customHeight="1">
      <c r="A21" s="529"/>
      <c r="B21" s="563"/>
      <c r="C21" s="565"/>
      <c r="D21" s="565"/>
      <c r="E21" s="566"/>
      <c r="F21" s="565"/>
      <c r="G21" s="471" t="s">
        <v>59</v>
      </c>
      <c r="H21" s="143" t="s">
        <v>60</v>
      </c>
      <c r="I21" s="470" t="str">
        <f>'SKP Kuantitatif'!I20</f>
        <v>12 bulan</v>
      </c>
      <c r="J21" s="469" t="s">
        <v>125</v>
      </c>
      <c r="K21" s="145"/>
      <c r="L21" s="145"/>
      <c r="M21" s="145"/>
      <c r="N21" s="145"/>
      <c r="O21" s="145">
        <v>1</v>
      </c>
      <c r="P21" s="145"/>
      <c r="Q21" s="145"/>
      <c r="R21" s="145"/>
      <c r="S21" s="145"/>
      <c r="T21" s="145"/>
      <c r="U21" s="145">
        <v>1</v>
      </c>
      <c r="V21" s="145"/>
      <c r="W21" s="100">
        <f t="shared" si="0"/>
        <v>2</v>
      </c>
      <c r="X21" s="65"/>
      <c r="Y21" s="65"/>
      <c r="Z21" s="65"/>
    </row>
    <row r="22" spans="1:26" ht="26.25" customHeight="1">
      <c r="A22" s="149" t="s">
        <v>63</v>
      </c>
      <c r="B22" s="150"/>
      <c r="C22" s="150"/>
      <c r="D22" s="150"/>
      <c r="E22" s="87"/>
      <c r="F22" s="87"/>
      <c r="G22" s="87"/>
      <c r="H22" s="87"/>
      <c r="I22" s="151"/>
      <c r="J22" s="152"/>
      <c r="K22" s="145"/>
      <c r="L22" s="145"/>
      <c r="M22" s="145"/>
      <c r="N22" s="145"/>
      <c r="O22" s="145"/>
      <c r="P22" s="145"/>
      <c r="Q22" s="145"/>
      <c r="R22" s="145"/>
      <c r="S22" s="145"/>
      <c r="T22" s="145"/>
      <c r="U22" s="145"/>
      <c r="V22" s="145"/>
      <c r="W22" s="49"/>
      <c r="X22" s="49"/>
      <c r="Y22" s="49"/>
      <c r="Z22" s="49"/>
    </row>
    <row r="23" spans="1:26" ht="45.75" customHeight="1">
      <c r="A23" s="528">
        <v>2</v>
      </c>
      <c r="B23" s="523"/>
      <c r="C23" s="531" t="str">
        <f>'SKP Kuantitatif'!C24</f>
        <v>Tersedianya Dokumen/ Laporan Pengembangan Diri</v>
      </c>
      <c r="D23" s="523"/>
      <c r="E23" s="561" t="str">
        <f>'SKP Kuantitatif'!E24</f>
        <v>Tersedianya Laporan Pelaksanaan Tugas Pengembangan diri</v>
      </c>
      <c r="F23" s="523"/>
      <c r="G23" s="69" t="s">
        <v>54</v>
      </c>
      <c r="H23" s="70" t="s">
        <v>55</v>
      </c>
      <c r="I23" s="71" t="str">
        <f>'SKP Kuantitatif'!I24</f>
        <v>4 Laporan</v>
      </c>
      <c r="J23" s="59" t="s">
        <v>126</v>
      </c>
      <c r="K23" s="145"/>
      <c r="L23" s="145"/>
      <c r="M23" s="145"/>
      <c r="N23" s="145"/>
      <c r="O23" s="145"/>
      <c r="P23" s="127"/>
      <c r="Q23" s="145">
        <v>1</v>
      </c>
      <c r="R23" s="145"/>
      <c r="S23" s="145"/>
      <c r="T23" s="145">
        <v>1</v>
      </c>
      <c r="U23" s="145"/>
      <c r="V23" s="145"/>
      <c r="W23" s="153">
        <f t="shared" ref="W23:W24" si="1">SUM(K23:V23)</f>
        <v>2</v>
      </c>
      <c r="X23" s="65"/>
      <c r="Y23" s="65"/>
      <c r="Z23" s="65"/>
    </row>
    <row r="24" spans="1:26" ht="45.75" customHeight="1">
      <c r="A24" s="529"/>
      <c r="B24" s="530"/>
      <c r="C24" s="529"/>
      <c r="D24" s="530"/>
      <c r="E24" s="501"/>
      <c r="F24" s="530"/>
      <c r="G24" s="72" t="s">
        <v>56</v>
      </c>
      <c r="H24" s="70" t="s">
        <v>57</v>
      </c>
      <c r="I24" s="82" t="str">
        <f>'SKP Kuantitatif'!I25</f>
        <v>80-100%</v>
      </c>
      <c r="J24" s="591" t="s">
        <v>127</v>
      </c>
      <c r="K24" s="582"/>
      <c r="L24" s="582">
        <v>1</v>
      </c>
      <c r="M24" s="582"/>
      <c r="N24" s="582"/>
      <c r="O24" s="582"/>
      <c r="P24" s="582"/>
      <c r="Q24" s="582"/>
      <c r="R24" s="582"/>
      <c r="S24" s="582">
        <v>1</v>
      </c>
      <c r="T24" s="582"/>
      <c r="U24" s="582"/>
      <c r="V24" s="582"/>
      <c r="W24" s="590">
        <f t="shared" si="1"/>
        <v>2</v>
      </c>
      <c r="X24" s="65"/>
      <c r="Y24" s="65"/>
      <c r="Z24" s="65"/>
    </row>
    <row r="25" spans="1:26" ht="55.5" customHeight="1">
      <c r="A25" s="529"/>
      <c r="B25" s="530"/>
      <c r="C25" s="529"/>
      <c r="D25" s="530"/>
      <c r="E25" s="525"/>
      <c r="F25" s="526"/>
      <c r="G25" s="69" t="s">
        <v>59</v>
      </c>
      <c r="H25" s="70" t="s">
        <v>60</v>
      </c>
      <c r="I25" s="73" t="str">
        <f>'SKP Kuantitatif'!I26</f>
        <v>4 bulan</v>
      </c>
      <c r="J25" s="510"/>
      <c r="K25" s="510"/>
      <c r="L25" s="510"/>
      <c r="M25" s="510"/>
      <c r="N25" s="510"/>
      <c r="O25" s="510"/>
      <c r="P25" s="510"/>
      <c r="Q25" s="510"/>
      <c r="R25" s="510"/>
      <c r="S25" s="510"/>
      <c r="T25" s="510"/>
      <c r="U25" s="510"/>
      <c r="V25" s="510"/>
      <c r="W25" s="529"/>
      <c r="X25" s="65"/>
      <c r="Y25" s="65"/>
      <c r="Z25" s="65"/>
    </row>
    <row r="26" spans="1:26" ht="50" customHeight="1">
      <c r="A26" s="585">
        <v>3</v>
      </c>
      <c r="B26" s="530"/>
      <c r="C26" s="589" t="str">
        <f>'SKP Kuantitatif'!C27</f>
        <v xml:space="preserve">Terlaksananya kegiatan publikasi ilmiah </v>
      </c>
      <c r="D26" s="530"/>
      <c r="E26" s="531" t="str">
        <f>'SKP Kuantitatif'!E27</f>
        <v>Tersedianya Laporan Pelaksanaan Publikasi Ilmiah</v>
      </c>
      <c r="F26" s="523"/>
      <c r="G26" s="69" t="s">
        <v>54</v>
      </c>
      <c r="H26" s="70" t="s">
        <v>55</v>
      </c>
      <c r="I26" s="71" t="str">
        <f>'SKP Kuantitatif'!I27</f>
        <v>2 Laporan</v>
      </c>
      <c r="J26" s="71" t="s">
        <v>128</v>
      </c>
      <c r="K26" s="145"/>
      <c r="L26" s="145"/>
      <c r="M26" s="145"/>
      <c r="N26" s="145">
        <v>1</v>
      </c>
      <c r="O26" s="145"/>
      <c r="P26" s="145"/>
      <c r="Q26" s="145"/>
      <c r="R26" s="145"/>
      <c r="S26" s="145"/>
      <c r="T26" s="145"/>
      <c r="U26" s="145"/>
      <c r="V26" s="145"/>
      <c r="W26" s="100">
        <f t="shared" ref="W26:W27" si="2">SUM(K26:V26)</f>
        <v>1</v>
      </c>
      <c r="X26" s="65"/>
      <c r="Y26" s="65"/>
      <c r="Z26" s="65"/>
    </row>
    <row r="27" spans="1:26" ht="46.5" customHeight="1">
      <c r="A27" s="529"/>
      <c r="B27" s="530"/>
      <c r="C27" s="529"/>
      <c r="D27" s="530"/>
      <c r="E27" s="529"/>
      <c r="F27" s="530"/>
      <c r="G27" s="146" t="s">
        <v>56</v>
      </c>
      <c r="H27" s="147" t="s">
        <v>57</v>
      </c>
      <c r="I27" s="147" t="str">
        <f>'SKP Kuantitatif'!I28</f>
        <v>80-100%</v>
      </c>
      <c r="J27" s="581" t="s">
        <v>129</v>
      </c>
      <c r="K27" s="582"/>
      <c r="L27" s="582"/>
      <c r="M27" s="582"/>
      <c r="N27" s="582"/>
      <c r="O27" s="582"/>
      <c r="P27" s="582"/>
      <c r="Q27" s="582"/>
      <c r="R27" s="582">
        <v>1</v>
      </c>
      <c r="S27" s="582"/>
      <c r="T27" s="582"/>
      <c r="U27" s="582"/>
      <c r="V27" s="582"/>
      <c r="W27" s="590">
        <f t="shared" si="2"/>
        <v>1</v>
      </c>
      <c r="X27" s="65"/>
      <c r="Y27" s="65"/>
      <c r="Z27" s="65"/>
    </row>
    <row r="28" spans="1:26" ht="61.5" customHeight="1">
      <c r="A28" s="529"/>
      <c r="B28" s="530"/>
      <c r="C28" s="529"/>
      <c r="D28" s="530"/>
      <c r="E28" s="524"/>
      <c r="F28" s="526"/>
      <c r="G28" s="69" t="s">
        <v>59</v>
      </c>
      <c r="H28" s="70" t="s">
        <v>60</v>
      </c>
      <c r="I28" s="54" t="str">
        <f>'SKP Kuantitatif'!I29</f>
        <v>2 bulan</v>
      </c>
      <c r="J28" s="510"/>
      <c r="K28" s="510"/>
      <c r="L28" s="510"/>
      <c r="M28" s="510"/>
      <c r="N28" s="510"/>
      <c r="O28" s="510"/>
      <c r="P28" s="510"/>
      <c r="Q28" s="510"/>
      <c r="R28" s="510"/>
      <c r="S28" s="510"/>
      <c r="T28" s="510"/>
      <c r="U28" s="510"/>
      <c r="V28" s="510"/>
      <c r="W28" s="529"/>
      <c r="X28" s="65"/>
      <c r="Y28" s="65"/>
      <c r="Z28" s="65"/>
    </row>
    <row r="29" spans="1:26" ht="29.25" hidden="1" customHeight="1">
      <c r="A29" s="77"/>
      <c r="B29" s="78"/>
      <c r="C29" s="79"/>
      <c r="D29" s="80"/>
      <c r="E29" s="79"/>
      <c r="F29" s="80"/>
      <c r="G29" s="81" t="s">
        <v>56</v>
      </c>
      <c r="H29" s="51"/>
      <c r="I29" s="154"/>
      <c r="J29" s="155"/>
      <c r="K29" s="145"/>
      <c r="L29" s="145"/>
      <c r="M29" s="145"/>
      <c r="N29" s="145"/>
      <c r="O29" s="145"/>
      <c r="P29" s="145"/>
      <c r="Q29" s="145"/>
      <c r="R29" s="145"/>
      <c r="S29" s="145"/>
      <c r="T29" s="145"/>
      <c r="U29" s="145"/>
      <c r="V29" s="145"/>
      <c r="W29" s="100">
        <f t="shared" ref="W29:W30" si="3">SUM(K29:V29)</f>
        <v>0</v>
      </c>
      <c r="X29" s="49"/>
      <c r="Y29" s="49"/>
      <c r="Z29" s="49"/>
    </row>
    <row r="30" spans="1:26" ht="26.25" hidden="1" customHeight="1">
      <c r="A30" s="465"/>
      <c r="B30" s="466"/>
      <c r="C30" s="467"/>
      <c r="D30" s="468"/>
      <c r="E30" s="156"/>
      <c r="F30" s="157"/>
      <c r="G30" s="158" t="s">
        <v>59</v>
      </c>
      <c r="H30" s="84"/>
      <c r="I30" s="156"/>
      <c r="J30" s="155"/>
      <c r="K30" s="145"/>
      <c r="L30" s="145"/>
      <c r="M30" s="145"/>
      <c r="N30" s="145"/>
      <c r="O30" s="145"/>
      <c r="P30" s="145"/>
      <c r="Q30" s="145"/>
      <c r="R30" s="145"/>
      <c r="S30" s="145"/>
      <c r="T30" s="145"/>
      <c r="U30" s="145"/>
      <c r="V30" s="145"/>
      <c r="W30" s="100">
        <f t="shared" si="3"/>
        <v>0</v>
      </c>
      <c r="X30" s="49"/>
      <c r="Y30" s="49"/>
      <c r="Z30" s="49"/>
    </row>
    <row r="31" spans="1:26" ht="87" customHeight="1">
      <c r="A31" s="586">
        <v>4</v>
      </c>
      <c r="B31" s="565"/>
      <c r="C31" s="564" t="str">
        <f>'SKP Kuantitatif'!C30</f>
        <v>Terlaksananya kegiatan yang mendukung tugas guru</v>
      </c>
      <c r="D31" s="565"/>
      <c r="E31" s="587" t="str">
        <f>'SKP Kuantitatif'!E30</f>
        <v>Tersedianya Laporan Pelaksanaan kegiatan yang mendukung tugas Guru</v>
      </c>
      <c r="F31" s="588"/>
      <c r="G31" s="69" t="s">
        <v>54</v>
      </c>
      <c r="H31" s="75" t="s">
        <v>55</v>
      </c>
      <c r="I31" s="54" t="str">
        <f>'SKP Kuantitatif'!I30</f>
        <v>4 Laporan</v>
      </c>
      <c r="J31" s="71" t="s">
        <v>130</v>
      </c>
      <c r="K31" s="159"/>
      <c r="L31" s="159"/>
      <c r="M31" s="159">
        <v>1</v>
      </c>
      <c r="N31" s="159"/>
      <c r="O31" s="159"/>
      <c r="P31" s="159"/>
      <c r="Q31" s="159"/>
      <c r="R31" s="159"/>
      <c r="S31" s="159"/>
      <c r="T31" s="159"/>
      <c r="U31" s="159"/>
      <c r="V31" s="159"/>
      <c r="W31" s="100">
        <f t="shared" ref="W31:W33" si="4">SUM(L31:V31)</f>
        <v>1</v>
      </c>
      <c r="X31" s="49"/>
      <c r="Y31" s="49"/>
      <c r="Z31" s="49"/>
    </row>
    <row r="32" spans="1:26" ht="83.25" customHeight="1">
      <c r="A32" s="566"/>
      <c r="B32" s="566"/>
      <c r="C32" s="566"/>
      <c r="D32" s="566"/>
      <c r="E32" s="501"/>
      <c r="F32" s="530"/>
      <c r="G32" s="72" t="s">
        <v>56</v>
      </c>
      <c r="H32" s="75" t="s">
        <v>57</v>
      </c>
      <c r="I32" s="154" t="str">
        <f>'SKP Kuantitatif'!I31</f>
        <v>80-100%</v>
      </c>
      <c r="J32" s="71" t="s">
        <v>131</v>
      </c>
      <c r="K32" s="159"/>
      <c r="L32" s="159"/>
      <c r="M32" s="159"/>
      <c r="N32" s="159">
        <v>1</v>
      </c>
      <c r="O32" s="159"/>
      <c r="P32" s="159"/>
      <c r="Q32" s="159"/>
      <c r="R32" s="159"/>
      <c r="S32" s="159"/>
      <c r="T32" s="159"/>
      <c r="U32" s="159"/>
      <c r="V32" s="159"/>
      <c r="W32" s="100">
        <f t="shared" si="4"/>
        <v>1</v>
      </c>
      <c r="X32" s="49"/>
      <c r="Y32" s="49"/>
      <c r="Z32" s="49"/>
    </row>
    <row r="33" spans="1:26" ht="54.75" customHeight="1">
      <c r="A33" s="566"/>
      <c r="B33" s="566"/>
      <c r="C33" s="566"/>
      <c r="D33" s="566"/>
      <c r="E33" s="501"/>
      <c r="F33" s="530"/>
      <c r="G33" s="72"/>
      <c r="H33" s="75"/>
      <c r="I33" s="154"/>
      <c r="J33" s="71" t="s">
        <v>132</v>
      </c>
      <c r="K33" s="159"/>
      <c r="L33" s="159"/>
      <c r="M33" s="159"/>
      <c r="N33" s="159"/>
      <c r="O33" s="159"/>
      <c r="P33" s="159"/>
      <c r="Q33" s="159"/>
      <c r="R33" s="159"/>
      <c r="S33" s="159">
        <v>1</v>
      </c>
      <c r="T33" s="159"/>
      <c r="U33" s="159"/>
      <c r="V33" s="159"/>
      <c r="W33" s="100">
        <f t="shared" si="4"/>
        <v>1</v>
      </c>
      <c r="X33" s="49"/>
      <c r="Y33" s="49"/>
      <c r="Z33" s="49"/>
    </row>
    <row r="34" spans="1:26" ht="49.5" customHeight="1">
      <c r="A34" s="566"/>
      <c r="B34" s="566"/>
      <c r="C34" s="566"/>
      <c r="D34" s="566"/>
      <c r="E34" s="501"/>
      <c r="F34" s="530"/>
      <c r="G34" s="69" t="s">
        <v>59</v>
      </c>
      <c r="H34" s="75" t="s">
        <v>60</v>
      </c>
      <c r="I34" s="54" t="str">
        <f>'SKP Kuantitatif'!I32</f>
        <v>12 bulan</v>
      </c>
      <c r="J34" s="71" t="s">
        <v>133</v>
      </c>
      <c r="K34" s="159">
        <v>1</v>
      </c>
      <c r="L34" s="159"/>
      <c r="M34" s="159"/>
      <c r="N34" s="159"/>
      <c r="O34" s="159"/>
      <c r="P34" s="159"/>
      <c r="Q34" s="159"/>
      <c r="R34" s="159"/>
      <c r="S34" s="159"/>
      <c r="T34" s="159"/>
      <c r="U34" s="159"/>
      <c r="V34" s="159"/>
      <c r="W34" s="100">
        <f t="shared" ref="W34" si="5">SUM(K34:V34)</f>
        <v>1</v>
      </c>
      <c r="X34" s="49"/>
      <c r="Y34" s="49"/>
      <c r="Z34" s="49"/>
    </row>
    <row r="35" spans="1:26" ht="15.75" customHeight="1">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row>
    <row r="36" spans="1:26" ht="15.75" customHeight="1">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spans="1:26" ht="15.75" customHeight="1">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row>
    <row r="38" spans="1:26" ht="15.75" customHeight="1">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row>
    <row r="39" spans="1:26" ht="25.5" customHeight="1">
      <c r="A39" s="122"/>
      <c r="B39" s="122"/>
      <c r="C39" s="548"/>
      <c r="D39" s="501"/>
      <c r="E39" s="501"/>
      <c r="F39" s="501"/>
      <c r="G39" s="501"/>
      <c r="H39" s="501"/>
      <c r="I39" s="62"/>
      <c r="J39" s="62"/>
      <c r="K39" s="62"/>
      <c r="L39" s="62"/>
      <c r="M39" s="62"/>
      <c r="N39" s="62"/>
      <c r="O39" s="62"/>
      <c r="P39" s="62"/>
      <c r="Q39" s="62"/>
      <c r="R39" s="62"/>
      <c r="S39" s="62"/>
      <c r="T39" s="62"/>
      <c r="U39" s="62"/>
      <c r="V39" s="62"/>
      <c r="W39" s="62"/>
      <c r="X39" s="62"/>
      <c r="Y39" s="62"/>
      <c r="Z39" s="62"/>
    </row>
    <row r="40" spans="1:26" ht="15.75" customHeight="1">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spans="1:26" ht="15.75" customHeight="1">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row>
    <row r="42" spans="1:26" ht="15.75" customHeight="1">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row>
    <row r="43" spans="1:26" ht="15.75" customHeight="1">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4" spans="1:26" ht="15.75" customHeight="1">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spans="1:26" ht="15.75" customHeight="1">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spans="1:26" ht="15.75" customHeight="1">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spans="1:26" ht="15.75" customHeight="1">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spans="1:26" ht="15.75" customHeight="1">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row>
    <row r="49" spans="1:26" ht="15.75" customHeight="1">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spans="1:26" ht="15.75" customHeight="1">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spans="1:26" ht="15.75" customHeight="1">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spans="1:26" ht="15.75" customHeight="1">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spans="1:26" ht="15.75" customHeight="1">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spans="1:26" ht="15.75" customHeight="1">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spans="1:26" ht="15.75" customHeight="1">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spans="1:26" ht="15.75" customHeight="1">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spans="1:26" ht="15.75" customHeight="1">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spans="1:26" ht="15.75" customHeight="1">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spans="1:26" ht="15.75" customHeight="1">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spans="1:26" ht="15.75" customHeight="1">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spans="1:26" ht="15.75" customHeight="1">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spans="1:26" ht="15.75" customHeight="1">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spans="1:26" ht="15.75" customHeight="1">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spans="1:26" ht="15.75" customHeight="1">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spans="1:26" ht="15.75" customHeight="1">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spans="1:26" ht="15.75" customHeight="1">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spans="1:26" ht="15.75" customHeight="1">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spans="1:26" ht="15.75" customHeight="1">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spans="1:26" ht="15.75" customHeight="1">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spans="1:26" ht="15.75" customHeight="1">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spans="1:26" ht="15.75" customHeight="1">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spans="1:26" ht="15.75" customHeight="1">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spans="1:26" ht="15.75" customHeight="1">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spans="1:26" ht="15.75" customHeight="1">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spans="1:26" ht="15.75" customHeight="1">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spans="1:26" ht="15.75" customHeight="1">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spans="1:26" ht="15.75" customHeight="1">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spans="1:26" ht="15.75" customHeight="1">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spans="1:26" ht="15.75" customHeight="1">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spans="1:26" ht="15.75" customHeight="1">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spans="1:26" ht="15.75" customHeight="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spans="1:26" ht="15.75" customHeight="1">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spans="1:26" ht="15.75" customHeight="1">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spans="1:26" ht="15.75" customHeight="1">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spans="1:26" ht="15.75" customHeight="1">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spans="1:26" ht="15.75" customHeight="1">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spans="1:26" ht="15.75" customHeight="1">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spans="1:26" ht="15.75" customHeight="1">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spans="1:26" ht="15.75" customHeight="1">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spans="1:26" ht="15.75" customHeight="1">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spans="1:26" ht="15.75" customHeight="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spans="1:26" ht="15.75" customHeight="1">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spans="1:26" ht="15.75" customHeight="1">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spans="1:26" ht="15.75" customHeight="1">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spans="1:26" ht="15.75" customHeight="1">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spans="1:26" ht="15.75" customHeight="1">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spans="1:26" ht="15.75" customHeight="1">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spans="1:26" ht="15.75" customHeight="1">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spans="1:26" ht="15.75" customHeight="1">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spans="1:26" ht="15.75" customHeight="1">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spans="1:26" ht="15.75" customHeight="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spans="1:26" ht="15.75" customHeight="1">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spans="1:26" ht="15.75" customHeight="1">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spans="1:26" ht="15.75" customHeight="1">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spans="1:26" ht="15.75" customHeight="1">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spans="1:26" ht="15.75" customHeight="1">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spans="1:26" ht="15.75" customHeight="1">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spans="1:26" ht="15.75" customHeight="1">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spans="1:26" ht="15.75" customHeight="1">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spans="1:26" ht="15.75" customHeight="1">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spans="1:26" ht="15.75" customHeight="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spans="1:26" ht="15.75" customHeight="1">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spans="1:26" ht="15.75" customHeight="1">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spans="1:26" ht="15.75" customHeight="1">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spans="1:26" ht="15.75" customHeight="1">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spans="1:26" ht="15.75" customHeight="1">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spans="1:26" ht="15.75" customHeight="1">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spans="1:26" ht="15.75" customHeight="1">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spans="1:26" ht="15.75" customHeight="1">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spans="1:26" ht="15.75" customHeight="1">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spans="1:26" ht="15.75" customHeight="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spans="1:26" ht="15.75" customHeight="1">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spans="1:26" ht="15.75" customHeight="1">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spans="1:26" ht="15.75" customHeight="1">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spans="1:26" ht="15.75" customHeight="1">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spans="1:26" ht="15.75" customHeight="1">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spans="1:26" ht="15.75" customHeight="1">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spans="1:26" ht="15.75" customHeight="1">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spans="1:26" ht="15.75" customHeight="1">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spans="1:26" ht="15.75" customHeight="1">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spans="1:26" ht="15.75" customHeight="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ht="15.75" customHeight="1">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spans="1:26" ht="15.75" customHeight="1">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spans="1:26" ht="15.75" customHeight="1">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ht="15.75" customHeight="1">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ht="15.75" customHeight="1">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ht="15.75" customHeight="1">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ht="15.75" customHeight="1">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ht="15.75" customHeight="1">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ht="15.75" customHeight="1">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ht="15.75" customHeight="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ht="15.75" customHeight="1">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ht="15.75" customHeight="1">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ht="15.75" customHeight="1">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ht="15.75" customHeight="1">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ht="15.75" customHeight="1">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ht="15.75" customHeight="1">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ht="15.75" customHeight="1">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ht="15.75" customHeight="1">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ht="15.75" customHeight="1">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ht="15.75" customHeight="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ht="15.75" customHeight="1">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ht="15.75" customHeight="1">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ht="15.75" customHeight="1">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ht="15.75" customHeight="1">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ht="15.75" customHeight="1">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ht="15.75" customHeight="1">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ht="15.75" customHeight="1">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ht="15.75" customHeight="1">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ht="15.75" customHeight="1">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ht="15.75" customHeight="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spans="1:26" ht="15.75" customHeight="1">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spans="1:26" ht="15.75" customHeight="1">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spans="1:26" ht="15.75" customHeight="1">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ht="15.75" customHeight="1">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spans="1:26" ht="15.75" customHeight="1">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ht="15.75" customHeight="1">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spans="1:26" ht="15.75" customHeight="1">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spans="1:26" ht="15.75" customHeight="1">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ht="15.75" customHeight="1">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spans="1:26" ht="15.75" customHeight="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spans="1:26" ht="15.75" customHeight="1">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spans="1:26" ht="15.75" customHeight="1">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spans="1:26" ht="15.75" customHeight="1">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spans="1:26" ht="15.75" customHeight="1">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spans="1:26" ht="15.75" customHeight="1">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spans="1:26" ht="15.75" customHeight="1">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spans="1:26" ht="15.75" customHeight="1">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spans="1:26" ht="15.75" customHeight="1">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spans="1:26" ht="15.75" customHeight="1">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spans="1:26" ht="15.75" customHeight="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ht="15.75" customHeight="1">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spans="1:26" ht="15.75" customHeight="1">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ht="15.75" customHeight="1">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spans="1:26" ht="15.75" customHeight="1">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ht="15.75" customHeight="1">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spans="1:26" ht="15.75" customHeight="1">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spans="1:26" ht="15.75" customHeight="1">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ht="15.75" customHeight="1">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spans="1:26" ht="15.75" customHeight="1">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spans="1:26" ht="15.75" customHeight="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spans="1:26" ht="15.75" customHeight="1">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spans="1:26" ht="15.75" customHeight="1">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spans="1:26" ht="15.75" customHeight="1">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spans="1:26" ht="15.75" customHeight="1">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spans="1:26" ht="15.75" customHeight="1">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spans="1:26" ht="15.75" customHeight="1">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spans="1:26" ht="15.75" customHeight="1">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spans="1:26" ht="15.75" customHeight="1">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spans="1:26" ht="15.75" customHeight="1">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spans="1:26" ht="15.75" customHeight="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spans="1:26" ht="15.75" customHeight="1">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spans="1:26" ht="15.75" customHeight="1">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spans="1:26" ht="15.75" customHeight="1">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spans="1:26" ht="15.75" customHeight="1">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spans="1:26" ht="15.75" customHeight="1">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spans="1:26" ht="15.75" customHeight="1">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spans="1:26" ht="15.75" customHeight="1">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spans="1:26" ht="15.75" customHeight="1">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spans="1:26" ht="15.75" customHeight="1">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spans="1:26" ht="15.75" customHeight="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spans="1:26" ht="15.75" customHeight="1">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spans="1:26" ht="15.75" customHeight="1">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spans="1:26" ht="15.75" customHeight="1">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spans="1:26" ht="15.75" customHeight="1">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spans="1:26" ht="15.75" customHeight="1">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spans="1:26" ht="15.75" customHeight="1">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spans="1:26" ht="15.75" customHeight="1">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spans="1:26" ht="15.75" customHeight="1">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spans="1:26" ht="15.75" customHeight="1">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spans="1:26" ht="15.75" customHeight="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spans="1:26" ht="15.75" customHeight="1">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spans="1:26" ht="15.75" customHeight="1">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spans="1:26" ht="15.75" customHeight="1">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spans="1:26" ht="15.75" customHeight="1">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spans="1:26" ht="15.75" customHeight="1">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spans="1:26" ht="15.75" customHeight="1">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spans="1:26" ht="15.75" customHeight="1">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spans="1:26" ht="15.75" customHeight="1">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spans="1:26" ht="15.75" customHeight="1">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spans="1:26" ht="15.75" customHeight="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spans="1:26" ht="15.75" customHeight="1">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spans="1:26" ht="15.75" customHeight="1">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spans="1:26" ht="15.75" customHeight="1">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spans="1:26" ht="15.75" customHeight="1">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row>
    <row r="236" spans="1:26" ht="15.75" customHeight="1">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row>
    <row r="237" spans="1:26" ht="15.75" customHeight="1">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row>
    <row r="238" spans="1:26" ht="15.75" customHeight="1">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row>
    <row r="239" spans="1:26" ht="15.75" customHeight="1">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row>
    <row r="240" spans="1:26" ht="15.75" customHeight="1">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row>
    <row r="241" spans="1:26" ht="15.75" customHeight="1">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row>
    <row r="242" spans="1:26" ht="15.75" customHeight="1">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row>
    <row r="243" spans="1:26" ht="15.75" customHeight="1">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row>
    <row r="244" spans="1:26" ht="15.75" customHeight="1">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row>
    <row r="245" spans="1:26" ht="15.75" customHeight="1">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row>
    <row r="246" spans="1:26" ht="15.75" customHeight="1">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row>
    <row r="247" spans="1:26" ht="15.75" customHeight="1">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row>
    <row r="248" spans="1:26" ht="15.75" customHeight="1">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row>
    <row r="249" spans="1:26" ht="15.75" customHeight="1">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row>
    <row r="250" spans="1:26" ht="15.75" customHeight="1">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row>
    <row r="251" spans="1:26" ht="15.75" customHeight="1">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row>
    <row r="252" spans="1:26" ht="15.75" customHeight="1">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row>
    <row r="253" spans="1:26" ht="15.75" customHeight="1">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row>
    <row r="254" spans="1:26" ht="15.75" customHeight="1">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row>
    <row r="255" spans="1:26" ht="15.75" customHeight="1">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row>
    <row r="256" spans="1:26" ht="15.75" customHeight="1">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row>
    <row r="257" spans="1:26" ht="15.75" customHeight="1">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row>
    <row r="258" spans="1:26" ht="15.75" customHeight="1">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row>
    <row r="259" spans="1:26" ht="15.75" customHeight="1">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row>
    <row r="260" spans="1:26" ht="15.75" customHeight="1">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row>
    <row r="261" spans="1:26" ht="15.75" customHeight="1">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row>
    <row r="262" spans="1:26" ht="15.75" customHeight="1">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row>
    <row r="263" spans="1:26" ht="15.75" customHeight="1">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row>
    <row r="264" spans="1:26" ht="15.75" customHeight="1">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row>
    <row r="265" spans="1:26" ht="15.75" customHeight="1">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row>
    <row r="266" spans="1:26" ht="15.75" customHeight="1">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row>
    <row r="267" spans="1:26" ht="15.75" customHeight="1">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row>
    <row r="268" spans="1:26" ht="15.75" customHeight="1">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row>
    <row r="269" spans="1:26" ht="15.75" customHeight="1">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row>
    <row r="270" spans="1:26" ht="15.75" customHeight="1">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row>
    <row r="271" spans="1:26" ht="15.75" customHeight="1">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row>
    <row r="272" spans="1:26" ht="15.75" customHeight="1">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row>
    <row r="273" spans="1:26" ht="15.75" customHeight="1">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row>
    <row r="274" spans="1:26" ht="15.75" customHeight="1">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row>
    <row r="275" spans="1:26" ht="15.75" customHeight="1">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row>
    <row r="276" spans="1:26" ht="15.75" customHeight="1">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row>
    <row r="277" spans="1:26" ht="15.75" customHeight="1">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row>
    <row r="278" spans="1:26" ht="15.75" customHeight="1">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row>
    <row r="279" spans="1:26" ht="15.75" customHeight="1">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row>
    <row r="280" spans="1:26" ht="15.75" customHeight="1">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row>
    <row r="281" spans="1:26" ht="15.75" customHeight="1">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row>
    <row r="282" spans="1:26" ht="15.75" customHeight="1">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row>
    <row r="283" spans="1:26" ht="15.75" customHeight="1">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row>
    <row r="284" spans="1:26" ht="15.75" customHeight="1">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row>
    <row r="285" spans="1:26" ht="15.75" customHeight="1">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row>
    <row r="286" spans="1:26" ht="15.75" customHeight="1">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row>
    <row r="287" spans="1:26" ht="15.75" customHeight="1">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row>
    <row r="288" spans="1:26" ht="15.75" customHeight="1">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row>
    <row r="289" spans="1:26" ht="15.75" customHeight="1">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row>
    <row r="290" spans="1:26" ht="15.75" customHeight="1">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row>
    <row r="291" spans="1:26" ht="15.75" customHeight="1">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row>
    <row r="292" spans="1:26" ht="15.75" customHeight="1">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row>
    <row r="293" spans="1:26" ht="15.75" customHeight="1">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row>
    <row r="294" spans="1:26" ht="15.75" customHeight="1">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row>
    <row r="295" spans="1:26" ht="15.75" customHeight="1">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row>
    <row r="296" spans="1:26" ht="15.75" customHeight="1">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row>
    <row r="297" spans="1:26" ht="15.75" customHeight="1">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row>
    <row r="298" spans="1:26" ht="15.75" customHeight="1">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row>
    <row r="299" spans="1:26" ht="15.75" customHeight="1">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row>
    <row r="300" spans="1:26" ht="15.75" customHeight="1">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row>
    <row r="301" spans="1:26" ht="15.75" customHeight="1">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row>
    <row r="302" spans="1:26" ht="15.75" customHeight="1">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row>
    <row r="303" spans="1:26" ht="15.75" customHeight="1">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row>
    <row r="304" spans="1:26" ht="15.75" customHeight="1">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row>
    <row r="305" spans="1:26" ht="15.75" customHeight="1">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row>
    <row r="306" spans="1:26" ht="15.75" customHeight="1">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row>
    <row r="307" spans="1:26" ht="15.75" customHeight="1">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row>
    <row r="308" spans="1:26" ht="15.75" customHeight="1">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row>
    <row r="309" spans="1:26" ht="15.75" customHeight="1">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row>
    <row r="310" spans="1:26" ht="15.75" customHeight="1">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row>
    <row r="311" spans="1:26" ht="15.75" customHeight="1">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row>
    <row r="312" spans="1:26" ht="15.75" customHeight="1">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row>
    <row r="313" spans="1:26" ht="15.75" customHeight="1">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row>
    <row r="314" spans="1:26" ht="15.75" customHeight="1">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row>
    <row r="315" spans="1:26" ht="15.75" customHeight="1">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row>
    <row r="316" spans="1:26" ht="15.75" customHeight="1">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row>
    <row r="317" spans="1:26" ht="15.75" customHeight="1">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row>
    <row r="318" spans="1:26" ht="15.75" customHeight="1">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row>
    <row r="319" spans="1:26" ht="15.75" customHeight="1">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row>
    <row r="320" spans="1:26" ht="15.75" customHeight="1">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row>
    <row r="321" spans="1:26" ht="15.75" customHeight="1">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row>
    <row r="322" spans="1:26" ht="15.75" customHeight="1">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row>
    <row r="323" spans="1:26" ht="15.75" customHeight="1">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row>
    <row r="324" spans="1:26" ht="15.75" customHeight="1">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row>
    <row r="325" spans="1:26" ht="15.75" customHeight="1">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row>
    <row r="326" spans="1:26" ht="15.75" customHeight="1">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row>
    <row r="327" spans="1:26" ht="15.75" customHeight="1">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row>
    <row r="328" spans="1:26" ht="15.75" customHeight="1">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row>
    <row r="329" spans="1:26" ht="15.75" customHeight="1">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row>
    <row r="330" spans="1:26" ht="15.75" customHeight="1">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row>
    <row r="331" spans="1:26" ht="15.75" customHeight="1">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row>
    <row r="332" spans="1:26" ht="15.75" customHeight="1">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row>
    <row r="333" spans="1:26" ht="15.75" customHeight="1">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row>
    <row r="334" spans="1:26" ht="15.75" customHeight="1">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row>
    <row r="335" spans="1:26" ht="15.75" customHeight="1">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row>
    <row r="336" spans="1:26" ht="15.75" customHeight="1">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row>
    <row r="337" spans="1:26" ht="15.75" customHeight="1">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row>
    <row r="338" spans="1:26" ht="15.75" customHeight="1">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row>
    <row r="339" spans="1:26" ht="15.75" customHeight="1">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row>
    <row r="340" spans="1:26" ht="15.75" customHeight="1">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row>
    <row r="341" spans="1:26" ht="15.75" customHeight="1">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row>
    <row r="342" spans="1:26" ht="15.75" customHeight="1">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row>
    <row r="343" spans="1:26" ht="15.75" customHeight="1">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row>
    <row r="344" spans="1:26" ht="15.75" customHeight="1">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row>
    <row r="345" spans="1:26" ht="15.75" customHeight="1">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row>
    <row r="346" spans="1:26" ht="15.75" customHeight="1">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row>
    <row r="347" spans="1:26" ht="15.75" customHeight="1">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row>
    <row r="348" spans="1:26" ht="15.75" customHeight="1">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row>
    <row r="349" spans="1:26" ht="15.75" customHeight="1">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row>
    <row r="350" spans="1:26" ht="15.75" customHeight="1">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row>
    <row r="351" spans="1:26" ht="15.75" customHeight="1">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row>
    <row r="352" spans="1:26" ht="15.75" customHeight="1">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row>
    <row r="353" spans="1:26" ht="15.75" customHeight="1">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row>
    <row r="354" spans="1:26" ht="15.75" customHeight="1">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row>
    <row r="355" spans="1:26" ht="15.75" customHeight="1">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row>
    <row r="356" spans="1:26" ht="15.75" customHeight="1">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row>
    <row r="357" spans="1:26" ht="15.75" customHeight="1">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row>
    <row r="358" spans="1:26" ht="15.75" customHeight="1">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row>
    <row r="359" spans="1:26" ht="15.75" customHeight="1">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row>
    <row r="360" spans="1:26" ht="15.75" customHeight="1">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row>
    <row r="361" spans="1:26" ht="15.75" customHeight="1">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row>
    <row r="362" spans="1:26" ht="15.75" customHeight="1">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row>
    <row r="363" spans="1:26" ht="15.75" customHeight="1">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row>
    <row r="364" spans="1:26" ht="15.75" customHeight="1">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row>
    <row r="365" spans="1:26" ht="15.75" customHeight="1">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row>
    <row r="366" spans="1:26" ht="15.75" customHeight="1">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row>
    <row r="367" spans="1:26" ht="15.75" customHeight="1">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row>
    <row r="368" spans="1:26" ht="15.75" customHeight="1">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row>
    <row r="369" spans="1:26" ht="15.75" customHeight="1">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row>
    <row r="370" spans="1:26" ht="15.75" customHeight="1">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row>
    <row r="371" spans="1:26" ht="15.75" customHeight="1">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row>
    <row r="372" spans="1:26" ht="15.75" customHeight="1">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row>
    <row r="373" spans="1:26" ht="15.75" customHeight="1">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row>
    <row r="374" spans="1:26" ht="15.75" customHeight="1">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row>
    <row r="375" spans="1:26" ht="15.75" customHeight="1">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row>
    <row r="376" spans="1:26" ht="15.75" customHeight="1">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row>
    <row r="377" spans="1:26" ht="15.75" customHeight="1">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row>
    <row r="378" spans="1:26" ht="15.75" customHeight="1">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row>
    <row r="379" spans="1:26" ht="15.75" customHeight="1">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row>
    <row r="380" spans="1:26" ht="15.75" customHeight="1">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row>
    <row r="381" spans="1:26" ht="15.75" customHeight="1">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row>
    <row r="382" spans="1:26" ht="15.75" customHeight="1">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row>
    <row r="383" spans="1:26" ht="15.75" customHeight="1">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row>
    <row r="384" spans="1:26" ht="15.75" customHeight="1">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row>
    <row r="385" spans="1:26" ht="15.75" customHeight="1">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row>
    <row r="386" spans="1:26" ht="15.75" customHeight="1">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row>
    <row r="387" spans="1:26" ht="15.75" customHeight="1">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row>
    <row r="388" spans="1:26" ht="15.75" customHeight="1">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row>
    <row r="389" spans="1:26" ht="15.75" customHeight="1">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row>
    <row r="390" spans="1:26" ht="15.75" customHeight="1">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row>
    <row r="391" spans="1:26" ht="15.75" customHeight="1">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row>
    <row r="392" spans="1:26" ht="15.75" customHeight="1">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row>
    <row r="393" spans="1:26" ht="15.75" customHeight="1">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row>
    <row r="394" spans="1:26" ht="15.75" customHeight="1">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row>
    <row r="395" spans="1:26" ht="15.75" customHeight="1">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row>
    <row r="396" spans="1:26" ht="15.75" customHeight="1">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row>
    <row r="397" spans="1:26" ht="15.75" customHeight="1">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row>
    <row r="398" spans="1:26" ht="15.75" customHeight="1">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row>
    <row r="399" spans="1:26" ht="15.75" customHeight="1">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row>
    <row r="400" spans="1:26" ht="15.75" customHeight="1">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row>
    <row r="401" spans="1:26" ht="15.75" customHeight="1">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row>
    <row r="402" spans="1:26" ht="15.75" customHeight="1">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row>
    <row r="403" spans="1:26" ht="15.75" customHeight="1">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row>
    <row r="404" spans="1:26" ht="15.75" customHeight="1">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row>
    <row r="405" spans="1:26" ht="15.75" customHeight="1">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row>
    <row r="406" spans="1:26" ht="15.75" customHeight="1">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row>
    <row r="407" spans="1:26" ht="15.75" customHeight="1">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row>
    <row r="408" spans="1:26" ht="15.75" customHeight="1">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row>
    <row r="409" spans="1:26" ht="15.75" customHeight="1">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row>
    <row r="410" spans="1:26" ht="15.75" customHeight="1">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row>
    <row r="411" spans="1:26" ht="15.75" customHeight="1">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row>
    <row r="412" spans="1:26" ht="15.75" customHeight="1">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row>
    <row r="413" spans="1:26" ht="15.75" customHeight="1">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row>
    <row r="414" spans="1:26" ht="15.75" customHeight="1">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row>
    <row r="415" spans="1:26" ht="15.75" customHeight="1">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row>
    <row r="416" spans="1:26" ht="15.75" customHeight="1">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row>
    <row r="417" spans="1:26" ht="15.75" customHeight="1">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row>
    <row r="418" spans="1:26" ht="15.75" customHeight="1">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row>
    <row r="419" spans="1:26" ht="15.75" customHeight="1">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row>
    <row r="420" spans="1:26" ht="15.75" customHeight="1">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row>
    <row r="421" spans="1:26" ht="15.75" customHeight="1">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row>
    <row r="422" spans="1:26" ht="15.75" customHeight="1">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row>
    <row r="423" spans="1:26" ht="15.75" customHeight="1">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row>
    <row r="424" spans="1:26" ht="15.75" customHeight="1">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row>
    <row r="425" spans="1:26" ht="15.75" customHeight="1">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row>
    <row r="426" spans="1:26" ht="15.75" customHeight="1">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row>
    <row r="427" spans="1:26" ht="15.75" customHeight="1">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row>
    <row r="428" spans="1:26" ht="15.75" customHeight="1">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row>
    <row r="429" spans="1:26" ht="15.75" customHeight="1">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row>
    <row r="430" spans="1:26" ht="15.75" customHeight="1">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row>
    <row r="431" spans="1:26" ht="15.75" customHeight="1">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row>
    <row r="432" spans="1:26" ht="15.75" customHeight="1">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row>
    <row r="433" spans="1:26" ht="15.75" customHeight="1">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row>
    <row r="434" spans="1:26" ht="15.75" customHeight="1">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row>
    <row r="435" spans="1:26" ht="15.75" customHeight="1">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row>
    <row r="436" spans="1:26" ht="15.75" customHeight="1">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row>
    <row r="437" spans="1:26" ht="15.75" customHeight="1">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row>
    <row r="438" spans="1:26" ht="15.75" customHeight="1">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row>
    <row r="439" spans="1:26" ht="15.75" customHeight="1">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row>
    <row r="440" spans="1:26" ht="15.75" customHeight="1">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row>
    <row r="441" spans="1:26" ht="15.75" customHeight="1">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row>
    <row r="442" spans="1:26" ht="15.75" customHeight="1">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row>
    <row r="443" spans="1:26" ht="15.75" customHeight="1">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row>
    <row r="444" spans="1:26" ht="15.75" customHeight="1">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row>
    <row r="445" spans="1:26" ht="15.75" customHeight="1">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row>
    <row r="446" spans="1:26" ht="15.75" customHeight="1">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row>
    <row r="447" spans="1:26" ht="15.75" customHeight="1">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row>
    <row r="448" spans="1:26" ht="15.75" customHeight="1">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row>
    <row r="449" spans="1:26" ht="15.75" customHeight="1">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row>
    <row r="450" spans="1:26" ht="15.75" customHeight="1">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row>
    <row r="451" spans="1:26" ht="15.75" customHeight="1">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row>
    <row r="452" spans="1:26" ht="15.75" customHeight="1">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row>
    <row r="453" spans="1:26" ht="15.75" customHeight="1">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row>
    <row r="454" spans="1:26" ht="15.75" customHeight="1">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row>
    <row r="455" spans="1:26" ht="15.75" customHeight="1">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row>
    <row r="456" spans="1:26" ht="15.75" customHeight="1">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row>
    <row r="457" spans="1:26" ht="15.75" customHeight="1">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row>
    <row r="458" spans="1:26" ht="15.75" customHeight="1">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row>
    <row r="459" spans="1:26" ht="15.75" customHeight="1">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row>
    <row r="460" spans="1:26" ht="15.75" customHeight="1">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row>
    <row r="461" spans="1:26" ht="15.75" customHeight="1">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row>
    <row r="462" spans="1:26" ht="15.75" customHeight="1">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row>
    <row r="463" spans="1:26" ht="15.75" customHeight="1">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row>
    <row r="464" spans="1:26" ht="15.75" customHeight="1">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row>
    <row r="465" spans="1:26" ht="15.75" customHeight="1">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row>
    <row r="466" spans="1:26" ht="15.75" customHeight="1">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row>
    <row r="467" spans="1:26" ht="15.75" customHeight="1">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row>
    <row r="468" spans="1:26" ht="15.75" customHeight="1">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row>
    <row r="469" spans="1:26" ht="15.75" customHeight="1">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row>
    <row r="470" spans="1:26" ht="15.75" customHeight="1">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row>
    <row r="471" spans="1:26" ht="15.75" customHeight="1">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row>
    <row r="472" spans="1:26" ht="15.75" customHeight="1">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row>
    <row r="473" spans="1:26" ht="15.75" customHeight="1">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row>
    <row r="474" spans="1:26" ht="15.75" customHeight="1">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row>
    <row r="475" spans="1:26" ht="15.75" customHeight="1">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row>
    <row r="476" spans="1:26" ht="15.75" customHeight="1">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row>
    <row r="477" spans="1:26" ht="15.75" customHeight="1">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row>
    <row r="478" spans="1:26" ht="15.75" customHeight="1">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row>
    <row r="479" spans="1:26" ht="15.75" customHeight="1">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row>
    <row r="480" spans="1:26" ht="15.75" customHeight="1">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row>
    <row r="481" spans="1:26" ht="15.75" customHeight="1">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row>
    <row r="482" spans="1:26" ht="15.75" customHeight="1">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row>
    <row r="483" spans="1:26" ht="15.75" customHeight="1">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row>
    <row r="484" spans="1:26" ht="15.75" customHeight="1">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row>
    <row r="485" spans="1:26" ht="15.75" customHeight="1">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row>
    <row r="486" spans="1:26" ht="15.75" customHeight="1">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row>
    <row r="487" spans="1:26" ht="15.75" customHeight="1">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row>
    <row r="488" spans="1:26" ht="15.75" customHeight="1">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row>
    <row r="489" spans="1:26" ht="15.75" customHeight="1">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row>
    <row r="490" spans="1:26" ht="15.75" customHeight="1">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row>
    <row r="491" spans="1:26" ht="15.75" customHeight="1">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row>
    <row r="492" spans="1:26" ht="15.75" customHeight="1">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row>
    <row r="493" spans="1:26" ht="15.75" customHeight="1">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row>
    <row r="494" spans="1:26" ht="15.75" customHeight="1">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row>
    <row r="495" spans="1:26" ht="15.75" customHeight="1">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row>
    <row r="496" spans="1:26" ht="15.75" customHeight="1">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row>
    <row r="497" spans="1:26" ht="15.75" customHeight="1">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row>
    <row r="498" spans="1:26" ht="15.75" customHeight="1">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row>
    <row r="499" spans="1:26" ht="15.75" customHeight="1">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row>
    <row r="500" spans="1:26" ht="15.75" customHeight="1">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row>
    <row r="501" spans="1:26" ht="15.75" customHeight="1">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row>
    <row r="502" spans="1:26" ht="15.75" customHeight="1">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row>
    <row r="503" spans="1:26" ht="15.75" customHeight="1">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row>
    <row r="504" spans="1:26" ht="15.75" customHeight="1">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row>
    <row r="505" spans="1:26" ht="15.75" customHeight="1">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row>
    <row r="506" spans="1:26" ht="15.75" customHeight="1">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row>
    <row r="507" spans="1:26" ht="15.75" customHeight="1">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row>
    <row r="508" spans="1:26" ht="15.75" customHeight="1">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row>
    <row r="509" spans="1:26" ht="15.75" customHeight="1">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row>
    <row r="510" spans="1:26" ht="15.75" customHeight="1">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row>
    <row r="511" spans="1:26" ht="15.75" customHeight="1">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row>
    <row r="512" spans="1:26" ht="15.75" customHeight="1">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row>
    <row r="513" spans="1:26" ht="15.75" customHeight="1">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row>
    <row r="514" spans="1:26" ht="15.75" customHeight="1">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row>
    <row r="515" spans="1:26" ht="15.75" customHeight="1">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row>
    <row r="516" spans="1:26" ht="15.75" customHeight="1">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row>
    <row r="517" spans="1:26" ht="15.75" customHeight="1">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row>
    <row r="518" spans="1:26" ht="15.75" customHeight="1">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row>
    <row r="519" spans="1:26" ht="15.75" customHeight="1">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row>
    <row r="520" spans="1:26" ht="15.75" customHeight="1">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row>
    <row r="521" spans="1:26" ht="15.75" customHeight="1">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row>
    <row r="522" spans="1:26" ht="15.75" customHeight="1">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row>
    <row r="523" spans="1:26" ht="15.75" customHeight="1">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row>
    <row r="524" spans="1:26" ht="15.75" customHeight="1">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row>
    <row r="525" spans="1:26" ht="15.75" customHeight="1">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row>
    <row r="526" spans="1:26" ht="15.75" customHeight="1">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row>
    <row r="527" spans="1:26" ht="15.75" customHeight="1">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row>
    <row r="528" spans="1:26" ht="15.75" customHeight="1">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row>
    <row r="529" spans="1:26" ht="15.75" customHeight="1">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row>
    <row r="530" spans="1:26" ht="15.75" customHeight="1">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row>
    <row r="531" spans="1:26" ht="15.75" customHeight="1">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row>
    <row r="532" spans="1:26" ht="15.75" customHeight="1">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row>
    <row r="533" spans="1:26" ht="15.75" customHeight="1">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row>
    <row r="534" spans="1:26" ht="15.75" customHeight="1">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row>
    <row r="535" spans="1:26" ht="15.75" customHeight="1">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row>
    <row r="536" spans="1:26" ht="15.75" customHeight="1">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row>
    <row r="537" spans="1:26" ht="15.75" customHeight="1">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row>
    <row r="538" spans="1:26" ht="15.75" customHeight="1">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row>
    <row r="539" spans="1:26" ht="15.75" customHeight="1">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row>
    <row r="540" spans="1:26" ht="15.75" customHeight="1">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row>
    <row r="541" spans="1:26" ht="15.75" customHeight="1">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row>
    <row r="542" spans="1:26" ht="15.75" customHeight="1">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row>
    <row r="543" spans="1:26" ht="15.75" customHeight="1">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row>
    <row r="544" spans="1:26" ht="15.75" customHeight="1">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row>
    <row r="545" spans="1:26" ht="15.75" customHeight="1">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row>
    <row r="546" spans="1:26" ht="15.75" customHeight="1">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row>
    <row r="547" spans="1:26" ht="15.75" customHeight="1">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row>
    <row r="548" spans="1:26" ht="15.75" customHeight="1">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row>
    <row r="549" spans="1:26" ht="15.75" customHeight="1">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row>
    <row r="550" spans="1:26" ht="15.75" customHeight="1">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row>
    <row r="551" spans="1:26" ht="15.75" customHeight="1">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row>
    <row r="552" spans="1:26" ht="15.75" customHeight="1">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row>
    <row r="553" spans="1:26" ht="15.75" customHeight="1">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row>
    <row r="554" spans="1:26" ht="15.75" customHeight="1">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row>
    <row r="555" spans="1:26" ht="15.75" customHeight="1">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row>
    <row r="556" spans="1:26" ht="15.75" customHeight="1">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row>
    <row r="557" spans="1:26" ht="15.75" customHeight="1">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row>
    <row r="558" spans="1:26" ht="15.75" customHeight="1">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row>
    <row r="559" spans="1:26" ht="15.75" customHeight="1">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row>
    <row r="560" spans="1:26" ht="15.75" customHeight="1">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row>
    <row r="561" spans="1:26" ht="15.75" customHeight="1">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row>
    <row r="562" spans="1:26" ht="15.75" customHeight="1">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row>
    <row r="563" spans="1:26" ht="15.75" customHeight="1">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row>
    <row r="564" spans="1:26" ht="15.75" customHeight="1">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row>
    <row r="565" spans="1:26" ht="15.75" customHeight="1">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row>
    <row r="566" spans="1:26" ht="15.75" customHeight="1">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row>
    <row r="567" spans="1:26" ht="15.75" customHeight="1">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row>
    <row r="568" spans="1:26" ht="15.75" customHeight="1">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row>
    <row r="569" spans="1:26" ht="15.75" customHeight="1">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row>
    <row r="570" spans="1:26" ht="15.75" customHeight="1">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row>
    <row r="571" spans="1:26" ht="15.75" customHeight="1">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row>
    <row r="572" spans="1:26" ht="15.75" customHeight="1">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row>
    <row r="573" spans="1:26" ht="15.75" customHeight="1">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row>
    <row r="574" spans="1:26" ht="15.75" customHeight="1">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row>
    <row r="575" spans="1:26" ht="15.75" customHeight="1">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row>
    <row r="576" spans="1:26" ht="15.75" customHeight="1">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row>
    <row r="577" spans="1:26" ht="15.75" customHeight="1">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row>
    <row r="578" spans="1:26" ht="15.75" customHeight="1">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row>
    <row r="579" spans="1:26" ht="15.75" customHeight="1">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row>
    <row r="580" spans="1:26" ht="15.75" customHeight="1">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row>
    <row r="581" spans="1:26" ht="15.75" customHeight="1">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row>
    <row r="582" spans="1:26" ht="15.75" customHeight="1">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row>
    <row r="583" spans="1:26" ht="15.75" customHeight="1">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row>
    <row r="584" spans="1:26" ht="15.75" customHeight="1">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row>
    <row r="585" spans="1:26" ht="15.75" customHeight="1">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row>
    <row r="586" spans="1:26" ht="15.75" customHeight="1">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row>
    <row r="587" spans="1:26" ht="15.75" customHeight="1">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row>
    <row r="588" spans="1:26" ht="15.75" customHeight="1">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row>
    <row r="589" spans="1:26" ht="15.75" customHeight="1">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row>
    <row r="590" spans="1:26" ht="15.75" customHeight="1">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row>
    <row r="591" spans="1:26" ht="15.75" customHeight="1">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row>
    <row r="592" spans="1:26" ht="15.75" customHeight="1">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row>
    <row r="593" spans="1:26" ht="15.75" customHeight="1">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row>
    <row r="594" spans="1:26" ht="15.75" customHeight="1">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row>
    <row r="595" spans="1:26" ht="15.75" customHeight="1">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row>
    <row r="596" spans="1:26" ht="15.75" customHeight="1">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row>
    <row r="597" spans="1:26" ht="15.75" customHeight="1">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row>
    <row r="598" spans="1:26" ht="15.75" customHeight="1">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row>
    <row r="599" spans="1:26" ht="15.75" customHeight="1">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row>
    <row r="600" spans="1:26" ht="15.75" customHeight="1">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row>
    <row r="601" spans="1:26" ht="15.75" customHeight="1">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row>
    <row r="602" spans="1:26" ht="15.75" customHeight="1">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row>
    <row r="603" spans="1:26" ht="15.75" customHeight="1">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row>
    <row r="604" spans="1:26" ht="15.75" customHeight="1">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row>
    <row r="605" spans="1:26" ht="15.75" customHeight="1">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row>
    <row r="606" spans="1:26" ht="15.75" customHeight="1">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row>
    <row r="607" spans="1:26" ht="15.75" customHeight="1">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row>
    <row r="608" spans="1:26" ht="15.75" customHeight="1">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row>
    <row r="609" spans="1:26" ht="15.75" customHeight="1">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row>
    <row r="610" spans="1:26" ht="15.75" customHeight="1">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row>
    <row r="611" spans="1:26" ht="15.75" customHeight="1">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row>
    <row r="612" spans="1:26" ht="15.75" customHeight="1">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row>
    <row r="613" spans="1:26" ht="15.75" customHeight="1">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row>
    <row r="614" spans="1:26" ht="15.75" customHeight="1">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row>
    <row r="615" spans="1:26" ht="15.75" customHeight="1">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row>
    <row r="616" spans="1:26" ht="15.75" customHeight="1">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row>
    <row r="617" spans="1:26" ht="15.75" customHeight="1">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row>
    <row r="618" spans="1:26" ht="15.75" customHeight="1">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row>
    <row r="619" spans="1:26" ht="15.75" customHeight="1">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row>
    <row r="620" spans="1:26" ht="15.75" customHeight="1">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row>
    <row r="621" spans="1:26" ht="15.75" customHeight="1">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row>
    <row r="622" spans="1:26" ht="15.75" customHeight="1">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row>
    <row r="623" spans="1:26" ht="15.75" customHeight="1">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row>
    <row r="624" spans="1:26" ht="15.75" customHeight="1">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row>
    <row r="625" spans="1:26" ht="15.75" customHeight="1">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row>
    <row r="626" spans="1:26" ht="15.75" customHeight="1">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row>
    <row r="627" spans="1:26" ht="15.75" customHeight="1">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row>
    <row r="628" spans="1:26" ht="15.75" customHeight="1">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row>
    <row r="629" spans="1:26" ht="15.75" customHeight="1">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row>
    <row r="630" spans="1:26" ht="15.75" customHeight="1">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row>
    <row r="631" spans="1:26" ht="15.75" customHeight="1">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row>
    <row r="632" spans="1:26" ht="15.75" customHeight="1">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row>
    <row r="633" spans="1:26" ht="15.75" customHeight="1">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row>
    <row r="634" spans="1:26" ht="15.75" customHeight="1">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row>
    <row r="635" spans="1:26" ht="15.75" customHeight="1">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row>
    <row r="636" spans="1:26" ht="15.75" customHeight="1">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row>
    <row r="637" spans="1:26" ht="15.75" customHeight="1">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row>
    <row r="638" spans="1:26" ht="15.75" customHeight="1">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row>
    <row r="639" spans="1:26" ht="15.75" customHeight="1">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row>
    <row r="640" spans="1:26" ht="15.75" customHeight="1">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row>
    <row r="641" spans="1:26" ht="15.75" customHeight="1">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row>
    <row r="642" spans="1:26" ht="15.75" customHeight="1">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row>
    <row r="643" spans="1:26" ht="15.75" customHeight="1">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row>
    <row r="644" spans="1:26" ht="15.75" customHeight="1">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row>
    <row r="645" spans="1:26" ht="15.75" customHeight="1">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row>
    <row r="646" spans="1:26" ht="15.75" customHeight="1">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row>
    <row r="647" spans="1:26" ht="15.75" customHeight="1">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row>
    <row r="648" spans="1:26" ht="15.75" customHeight="1">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row>
    <row r="649" spans="1:26" ht="15.75" customHeight="1">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row>
    <row r="650" spans="1:26" ht="15.75" customHeight="1">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row>
    <row r="651" spans="1:26" ht="15.75" customHeight="1">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row>
    <row r="652" spans="1:26" ht="15.75" customHeight="1">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row>
    <row r="653" spans="1:26" ht="15.75" customHeight="1">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row>
    <row r="654" spans="1:26" ht="15.75" customHeight="1">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row>
    <row r="655" spans="1:26" ht="15.75" customHeight="1">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row>
    <row r="656" spans="1:26" ht="15.75" customHeight="1">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row>
    <row r="657" spans="1:26" ht="15.75" customHeight="1">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row>
    <row r="658" spans="1:26" ht="15.75" customHeight="1">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row>
    <row r="659" spans="1:26" ht="15.75" customHeight="1">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row>
    <row r="660" spans="1:26" ht="15.75" customHeight="1">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row>
    <row r="661" spans="1:26" ht="15.75" customHeight="1">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row>
    <row r="662" spans="1:26" ht="15.75" customHeight="1">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row>
    <row r="663" spans="1:26" ht="15.75" customHeight="1">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row>
    <row r="664" spans="1:26" ht="15.75" customHeight="1">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row>
    <row r="665" spans="1:26" ht="15.75" customHeight="1">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row>
    <row r="666" spans="1:26" ht="15.75" customHeight="1">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row>
    <row r="667" spans="1:26" ht="15.75" customHeight="1">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row>
    <row r="668" spans="1:26" ht="15.75" customHeight="1">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row>
    <row r="669" spans="1:26" ht="15.75" customHeight="1">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row>
    <row r="670" spans="1:26" ht="15.75" customHeight="1">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row>
    <row r="671" spans="1:26" ht="15.75" customHeight="1">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row>
    <row r="672" spans="1:26" ht="15.75" customHeight="1">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row>
    <row r="673" spans="1:26" ht="15.75" customHeight="1">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row>
    <row r="674" spans="1:26" ht="15.75" customHeight="1">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row>
    <row r="675" spans="1:26" ht="15.75" customHeight="1">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row>
    <row r="676" spans="1:26" ht="15.75" customHeight="1">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row>
    <row r="677" spans="1:26" ht="15.75" customHeight="1">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row>
    <row r="678" spans="1:26" ht="15.75" customHeight="1">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row>
    <row r="679" spans="1:26" ht="15.75" customHeight="1">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row>
    <row r="680" spans="1:26" ht="15.75" customHeight="1">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row>
    <row r="681" spans="1:26" ht="15.75" customHeight="1">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row>
    <row r="682" spans="1:26" ht="15.75" customHeight="1">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row>
    <row r="683" spans="1:26" ht="15.75" customHeight="1">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row>
    <row r="684" spans="1:26" ht="15.75" customHeight="1">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row>
    <row r="685" spans="1:26" ht="15.75" customHeight="1">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row>
    <row r="686" spans="1:26" ht="15.75" customHeight="1">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row>
    <row r="687" spans="1:26" ht="15.75" customHeight="1">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row>
    <row r="688" spans="1:26" ht="15.75" customHeight="1">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row>
    <row r="689" spans="1:26" ht="15.75" customHeight="1">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row>
    <row r="690" spans="1:26" ht="15.75" customHeight="1">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row>
    <row r="691" spans="1:26" ht="15.75" customHeight="1">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row>
    <row r="692" spans="1:26" ht="15.75" customHeight="1">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row>
    <row r="693" spans="1:26" ht="15.75" customHeight="1">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row>
    <row r="694" spans="1:26" ht="15.75" customHeight="1">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row>
    <row r="695" spans="1:26" ht="15.75" customHeight="1">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row>
    <row r="696" spans="1:26" ht="15.75" customHeight="1">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row>
    <row r="697" spans="1:26" ht="15.75" customHeight="1">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row>
    <row r="698" spans="1:26" ht="15.75" customHeight="1">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row>
    <row r="699" spans="1:26" ht="15.75" customHeight="1">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row>
    <row r="700" spans="1:26" ht="15.75" customHeight="1">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row>
    <row r="701" spans="1:26" ht="15.75" customHeight="1">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row>
    <row r="702" spans="1:26" ht="15.75" customHeight="1">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row>
    <row r="703" spans="1:26" ht="15.75" customHeight="1">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row>
    <row r="704" spans="1:26" ht="15.75" customHeight="1">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row>
    <row r="705" spans="1:26" ht="15.75" customHeight="1">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row>
    <row r="706" spans="1:26" ht="15.75" customHeight="1">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row>
    <row r="707" spans="1:26" ht="15.75" customHeight="1">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row>
    <row r="708" spans="1:26" ht="15.75" customHeight="1">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row>
    <row r="709" spans="1:26" ht="15.75" customHeight="1">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row>
    <row r="710" spans="1:26" ht="15.75" customHeight="1">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row>
    <row r="711" spans="1:26" ht="15.75" customHeight="1">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row>
    <row r="712" spans="1:26" ht="15.75" customHeight="1">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row>
    <row r="713" spans="1:26" ht="15.75" customHeight="1">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row>
    <row r="714" spans="1:26" ht="15.75" customHeight="1">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row>
    <row r="715" spans="1:26" ht="15.75" customHeight="1">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row>
    <row r="716" spans="1:26" ht="15.75" customHeight="1">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row>
    <row r="717" spans="1:26" ht="15.75" customHeight="1">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row>
    <row r="718" spans="1:26" ht="15.75" customHeight="1">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row>
    <row r="719" spans="1:26" ht="15.75" customHeight="1">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row>
    <row r="720" spans="1:26" ht="15.75" customHeight="1">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row>
    <row r="721" spans="1:26" ht="15.75" customHeight="1">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row>
    <row r="722" spans="1:26" ht="15.75" customHeight="1">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row>
    <row r="723" spans="1:26" ht="15.75" customHeight="1">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row>
    <row r="724" spans="1:26" ht="15.75" customHeight="1">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row>
    <row r="725" spans="1:26" ht="15.75" customHeight="1">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row>
    <row r="726" spans="1:26" ht="15.75" customHeight="1">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row>
    <row r="727" spans="1:26" ht="15.75" customHeight="1">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row>
    <row r="728" spans="1:26" ht="15.75" customHeight="1">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row>
    <row r="729" spans="1:26" ht="15.75" customHeight="1">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row>
    <row r="730" spans="1:26" ht="15.75" customHeight="1">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row>
    <row r="731" spans="1:26" ht="15.75" customHeight="1">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row>
    <row r="732" spans="1:26" ht="15.75" customHeight="1">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row>
    <row r="733" spans="1:26" ht="15.75" customHeight="1">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row>
    <row r="734" spans="1:26" ht="15.75" customHeight="1">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row>
    <row r="735" spans="1:26" ht="15.75" customHeight="1">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row>
    <row r="736" spans="1:26" ht="15.75" customHeight="1">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row>
    <row r="737" spans="1:26" ht="15.75" customHeight="1">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row>
    <row r="738" spans="1:26" ht="15.75" customHeight="1">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row>
    <row r="739" spans="1:26" ht="15.75" customHeight="1">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row>
    <row r="740" spans="1:26" ht="15.75" customHeight="1">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row>
    <row r="741" spans="1:26" ht="15.75" customHeight="1">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row>
    <row r="742" spans="1:26" ht="15.75" customHeight="1">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row>
    <row r="743" spans="1:26" ht="15.75" customHeight="1">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row>
    <row r="744" spans="1:26" ht="15.75" customHeight="1">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row>
    <row r="745" spans="1:26" ht="15.75" customHeight="1">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row>
    <row r="746" spans="1:26" ht="15.75" customHeight="1">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row>
    <row r="747" spans="1:26" ht="15.75" customHeight="1">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row>
    <row r="748" spans="1:26" ht="15.75" customHeight="1">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row>
    <row r="749" spans="1:26" ht="15.75" customHeight="1">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row>
    <row r="750" spans="1:26" ht="15.75" customHeight="1">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row>
    <row r="751" spans="1:26" ht="15.75" customHeight="1">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row>
    <row r="752" spans="1:26" ht="15.75" customHeight="1">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row>
    <row r="753" spans="1:26" ht="15.75" customHeight="1">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row>
    <row r="754" spans="1:26" ht="15.75" customHeight="1">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row>
    <row r="755" spans="1:26" ht="15.75" customHeight="1">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row>
    <row r="756" spans="1:26" ht="15.75" customHeight="1">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row>
    <row r="757" spans="1:26" ht="15.75" customHeight="1">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row>
    <row r="758" spans="1:26" ht="15.75" customHeight="1">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row>
    <row r="759" spans="1:26" ht="15.75" customHeight="1">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row>
    <row r="760" spans="1:26" ht="15.75" customHeight="1">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row>
    <row r="761" spans="1:26" ht="15.75" customHeight="1">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row>
    <row r="762" spans="1:26" ht="15.75" customHeight="1">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row>
    <row r="763" spans="1:26" ht="15.75" customHeight="1">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row>
    <row r="764" spans="1:26" ht="15.75" customHeight="1">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row>
    <row r="765" spans="1:26" ht="15.75" customHeight="1">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row>
    <row r="766" spans="1:26" ht="15.75" customHeight="1">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row>
    <row r="767" spans="1:26" ht="15.75" customHeight="1">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row>
    <row r="768" spans="1:26" ht="15.75" customHeight="1">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row>
    <row r="769" spans="1:26" ht="15.75" customHeight="1">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row>
    <row r="770" spans="1:26" ht="15.75" customHeight="1">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row>
    <row r="771" spans="1:26" ht="15.75" customHeight="1">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row>
    <row r="772" spans="1:26" ht="15.75" customHeight="1">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row>
    <row r="773" spans="1:26" ht="15.75" customHeight="1">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row>
    <row r="774" spans="1:26" ht="15.75" customHeight="1">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row>
    <row r="775" spans="1:26" ht="15.75" customHeight="1">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row>
    <row r="776" spans="1:26" ht="15.75" customHeight="1">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row>
    <row r="777" spans="1:26" ht="15.75" customHeight="1">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row>
    <row r="778" spans="1:26" ht="15.75" customHeight="1">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row>
    <row r="779" spans="1:26" ht="15.75" customHeight="1">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row>
    <row r="780" spans="1:26" ht="15.75" customHeight="1">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row>
    <row r="781" spans="1:26" ht="15.75" customHeight="1">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row>
    <row r="782" spans="1:26" ht="15.75" customHeight="1">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row>
    <row r="783" spans="1:26" ht="15.75" customHeight="1">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row>
    <row r="784" spans="1:26" ht="15.75" customHeight="1">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row>
    <row r="785" spans="1:26" ht="15.75" customHeight="1">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row>
    <row r="786" spans="1:26" ht="15.75" customHeight="1">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row>
    <row r="787" spans="1:26" ht="15.75" customHeight="1">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row>
    <row r="788" spans="1:26" ht="15.75" customHeight="1">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row>
    <row r="789" spans="1:26" ht="15.75" customHeight="1">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row>
    <row r="790" spans="1:26" ht="15.75" customHeight="1">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row>
    <row r="791" spans="1:26" ht="15.75" customHeight="1">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row>
    <row r="792" spans="1:26" ht="15.75" customHeight="1">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row>
    <row r="793" spans="1:26" ht="15.75" customHeight="1">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row>
    <row r="794" spans="1:26" ht="15.75" customHeight="1">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row>
    <row r="795" spans="1:26" ht="15.75" customHeight="1">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row>
    <row r="796" spans="1:26" ht="15.75" customHeight="1">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row>
    <row r="797" spans="1:26" ht="15.75" customHeight="1">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row>
    <row r="798" spans="1:26" ht="15.75" customHeight="1">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row>
    <row r="799" spans="1:26" ht="15.75" customHeight="1">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row>
    <row r="800" spans="1:26" ht="15.75" customHeight="1">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row>
    <row r="801" spans="1:26" ht="15.75" customHeight="1">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row>
    <row r="802" spans="1:26" ht="15.75" customHeight="1">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row>
    <row r="803" spans="1:26" ht="15.75" customHeight="1">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row>
    <row r="804" spans="1:26" ht="15.75" customHeight="1">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row>
    <row r="805" spans="1:26" ht="15.75" customHeight="1">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row>
    <row r="806" spans="1:26" ht="15.75" customHeight="1">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row>
    <row r="807" spans="1:26" ht="15.75" customHeight="1">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row>
    <row r="808" spans="1:26" ht="15.75" customHeight="1">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row>
    <row r="809" spans="1:26" ht="15.75" customHeight="1">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row>
    <row r="810" spans="1:26" ht="15.75" customHeight="1">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row>
    <row r="811" spans="1:26" ht="15.75" customHeight="1">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row>
    <row r="812" spans="1:26" ht="15.75" customHeight="1">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row>
    <row r="813" spans="1:26" ht="15.75" customHeight="1">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row>
    <row r="814" spans="1:26" ht="15.75" customHeight="1">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row>
    <row r="815" spans="1:26" ht="15.75" customHeight="1">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row>
    <row r="816" spans="1:26" ht="15.75" customHeight="1">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row>
    <row r="817" spans="1:26" ht="15.75" customHeight="1">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row>
    <row r="818" spans="1:26" ht="15.75" customHeight="1">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row>
    <row r="819" spans="1:26" ht="15.75" customHeight="1">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row>
    <row r="820" spans="1:26" ht="15.75" customHeight="1">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row>
    <row r="821" spans="1:26" ht="15.75" customHeight="1">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row>
    <row r="822" spans="1:26" ht="15.75" customHeight="1">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row>
    <row r="823" spans="1:26" ht="15.75" customHeight="1">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row>
    <row r="824" spans="1:26" ht="15.75" customHeight="1">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row>
    <row r="825" spans="1:26" ht="15.75" customHeight="1">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row>
    <row r="826" spans="1:26" ht="15.75" customHeight="1">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row>
    <row r="827" spans="1:26" ht="15.75" customHeight="1">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row>
    <row r="828" spans="1:26" ht="15.75" customHeight="1">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row>
    <row r="829" spans="1:26" ht="15.75" customHeight="1">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row>
    <row r="830" spans="1:26" ht="15.75" customHeight="1">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row>
    <row r="831" spans="1:26" ht="15.75" customHeight="1">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row>
    <row r="832" spans="1:26" ht="15.75" customHeight="1">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row>
    <row r="833" spans="1:26" ht="15.75" customHeight="1">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row>
    <row r="834" spans="1:26" ht="15.75" customHeight="1">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row>
    <row r="835" spans="1:26" ht="15.75" customHeight="1">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row>
    <row r="836" spans="1:26" ht="15.75" customHeight="1">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row>
    <row r="837" spans="1:26" ht="15.75" customHeight="1">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row>
    <row r="838" spans="1:26" ht="15.75" customHeight="1">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row>
    <row r="839" spans="1:26" ht="15.75" customHeight="1">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row>
    <row r="840" spans="1:26" ht="15.75" customHeight="1">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row>
    <row r="841" spans="1:26" ht="15.75" customHeight="1">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row>
    <row r="842" spans="1:26" ht="15.75" customHeight="1">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row>
    <row r="843" spans="1:26" ht="15.75" customHeight="1">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row>
    <row r="844" spans="1:26" ht="15.75" customHeight="1">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row>
    <row r="845" spans="1:26" ht="15.75" customHeight="1">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row>
    <row r="846" spans="1:26" ht="15.75" customHeight="1">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row>
    <row r="847" spans="1:26" ht="15.75" customHeight="1">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row>
    <row r="848" spans="1:26" ht="15.75" customHeight="1">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row>
    <row r="849" spans="1:26" ht="15.75" customHeight="1">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row>
    <row r="850" spans="1:26" ht="15.75" customHeight="1">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row>
    <row r="851" spans="1:26" ht="15.75" customHeight="1">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row>
    <row r="852" spans="1:26" ht="15.75" customHeight="1">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row>
    <row r="853" spans="1:26" ht="15.75" customHeight="1">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row>
    <row r="854" spans="1:26" ht="15.75" customHeight="1">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row>
    <row r="855" spans="1:26" ht="15.75" customHeight="1">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row>
    <row r="856" spans="1:26" ht="15.75" customHeight="1">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row>
    <row r="857" spans="1:26" ht="15.75" customHeight="1">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row>
    <row r="858" spans="1:26" ht="15.75" customHeight="1">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row>
    <row r="859" spans="1:26" ht="15.75" customHeight="1">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row>
    <row r="860" spans="1:26" ht="15.75" customHeight="1">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row>
    <row r="861" spans="1:26" ht="15.75" customHeight="1">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row>
    <row r="862" spans="1:26" ht="15.75" customHeight="1">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row>
    <row r="863" spans="1:26" ht="15.75" customHeight="1">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row>
    <row r="864" spans="1:26" ht="15.75" customHeight="1">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row>
    <row r="865" spans="1:26" ht="15.75" customHeight="1">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row>
    <row r="866" spans="1:26" ht="15.75" customHeight="1">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row>
    <row r="867" spans="1:26" ht="15.75" customHeight="1">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row>
    <row r="868" spans="1:26" ht="15.75" customHeight="1">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row>
    <row r="869" spans="1:26" ht="15.75" customHeight="1">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row>
    <row r="870" spans="1:26" ht="15.75" customHeight="1">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row>
    <row r="871" spans="1:26" ht="15.75" customHeight="1">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row>
    <row r="872" spans="1:26" ht="15.75" customHeight="1">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row>
    <row r="873" spans="1:26" ht="15.75" customHeight="1">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row>
    <row r="874" spans="1:26" ht="15.75" customHeight="1">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row>
    <row r="875" spans="1:26" ht="15.75" customHeight="1">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row>
    <row r="876" spans="1:26" ht="15.75" customHeight="1">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row>
    <row r="877" spans="1:26" ht="15.75" customHeight="1">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row>
    <row r="878" spans="1:26" ht="15.75" customHeight="1">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row>
    <row r="879" spans="1:26" ht="15.75" customHeight="1">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row>
    <row r="880" spans="1:26" ht="15.75" customHeight="1">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row>
    <row r="881" spans="1:26" ht="15.75" customHeight="1">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row>
    <row r="882" spans="1:26" ht="15.75" customHeight="1">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row>
    <row r="883" spans="1:26" ht="15.75" customHeight="1">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row>
    <row r="884" spans="1:26" ht="15.75" customHeight="1">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row>
    <row r="885" spans="1:26" ht="15.75" customHeight="1">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row>
    <row r="886" spans="1:26" ht="15.75" customHeight="1">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row>
    <row r="887" spans="1:26" ht="15.75" customHeight="1">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row>
    <row r="888" spans="1:26" ht="15.75" customHeight="1">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row>
    <row r="889" spans="1:26" ht="15.75" customHeight="1">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row>
    <row r="890" spans="1:26" ht="15.75" customHeight="1">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row>
    <row r="891" spans="1:26" ht="15.75" customHeight="1">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row>
    <row r="892" spans="1:26" ht="15.75" customHeight="1">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row>
    <row r="893" spans="1:26" ht="15.75" customHeight="1">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row>
    <row r="894" spans="1:26" ht="15.75" customHeight="1">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row>
    <row r="895" spans="1:26" ht="15.75" customHeight="1">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row>
    <row r="896" spans="1:26" ht="15.75" customHeight="1">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row>
    <row r="897" spans="1:26" ht="15.75" customHeight="1">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row>
    <row r="898" spans="1:26" ht="15.75" customHeight="1">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row>
    <row r="899" spans="1:26" ht="15.75" customHeight="1">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row>
    <row r="900" spans="1:26" ht="15.75" customHeight="1">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row>
    <row r="901" spans="1:26" ht="15.75" customHeight="1">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row>
    <row r="902" spans="1:26" ht="15.75" customHeight="1">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row>
    <row r="903" spans="1:26" ht="15.75" customHeight="1">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row>
    <row r="904" spans="1:26" ht="15.75" customHeight="1">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row>
    <row r="905" spans="1:26" ht="15.75" customHeight="1">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row>
    <row r="906" spans="1:26" ht="15.75" customHeight="1">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row>
    <row r="907" spans="1:26" ht="15.75" customHeight="1">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row>
    <row r="908" spans="1:26" ht="15.75" customHeight="1">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row>
    <row r="909" spans="1:26" ht="15.75" customHeight="1">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row>
    <row r="910" spans="1:26" ht="15.75" customHeight="1">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row>
    <row r="911" spans="1:26" ht="15.75" customHeight="1">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row>
    <row r="912" spans="1:26" ht="15.75" customHeight="1">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row>
    <row r="913" spans="1:26" ht="15.75" customHeight="1">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row>
    <row r="914" spans="1:26" ht="15.75" customHeight="1">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row>
    <row r="915" spans="1:26" ht="15.75" customHeight="1">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row>
    <row r="916" spans="1:26" ht="15.75" customHeight="1">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row>
    <row r="917" spans="1:26" ht="15.75" customHeight="1">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row>
    <row r="918" spans="1:26" ht="15.75" customHeight="1">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row>
    <row r="919" spans="1:26" ht="15.75" customHeight="1">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row>
    <row r="920" spans="1:26" ht="15.75" customHeight="1">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row>
    <row r="921" spans="1:26" ht="15.75" customHeight="1">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row>
    <row r="922" spans="1:26" ht="15.75" customHeight="1">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row>
    <row r="923" spans="1:26" ht="15.75" customHeight="1">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row>
    <row r="924" spans="1:26" ht="15.75" customHeight="1">
      <c r="A924" s="127"/>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row>
    <row r="925" spans="1:26" ht="15.75" customHeight="1">
      <c r="A925" s="127"/>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row>
    <row r="926" spans="1:26" ht="15.75" customHeight="1">
      <c r="A926" s="127"/>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row>
    <row r="927" spans="1:26" ht="15.75" customHeight="1">
      <c r="A927" s="127"/>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row>
    <row r="928" spans="1:26" ht="15.75" customHeight="1">
      <c r="A928" s="127"/>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row>
    <row r="929" spans="1:26" ht="15.75" customHeight="1">
      <c r="A929" s="127"/>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row>
    <row r="930" spans="1:26" ht="15.75" customHeight="1">
      <c r="A930" s="127"/>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row>
    <row r="931" spans="1:26" ht="15.75" customHeight="1">
      <c r="A931" s="127"/>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row>
    <row r="932" spans="1:26" ht="15.75" customHeight="1">
      <c r="A932" s="127"/>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row>
    <row r="933" spans="1:26" ht="15.75" customHeight="1">
      <c r="A933" s="127"/>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row>
    <row r="934" spans="1:26" ht="15.75" customHeight="1">
      <c r="A934" s="127"/>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row>
    <row r="935" spans="1:26" ht="15.75" customHeight="1">
      <c r="A935" s="127"/>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row>
    <row r="936" spans="1:26" ht="15.75" customHeight="1">
      <c r="A936" s="127"/>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row>
    <row r="937" spans="1:26" ht="15.75" customHeight="1">
      <c r="A937" s="127"/>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row>
    <row r="938" spans="1:26" ht="15.75" customHeight="1">
      <c r="A938" s="127"/>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row>
    <row r="939" spans="1:26" ht="15.75" customHeight="1">
      <c r="A939" s="127"/>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row>
    <row r="940" spans="1:26" ht="15.75" customHeight="1">
      <c r="A940" s="127"/>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row>
    <row r="941" spans="1:26" ht="15.75" customHeight="1">
      <c r="A941" s="127"/>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row>
    <row r="942" spans="1:26" ht="15.75" customHeight="1">
      <c r="A942" s="127"/>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row>
    <row r="943" spans="1:26" ht="15.75" customHeight="1">
      <c r="A943" s="127"/>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row>
    <row r="944" spans="1:26" ht="15.75" customHeight="1">
      <c r="A944" s="127"/>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row>
    <row r="945" spans="1:26" ht="15.75" customHeight="1">
      <c r="A945" s="127"/>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row>
    <row r="946" spans="1:26" ht="15.75" customHeight="1">
      <c r="A946" s="127"/>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row>
    <row r="947" spans="1:26" ht="15.75" customHeight="1">
      <c r="A947" s="127"/>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row>
    <row r="948" spans="1:26" ht="15.75" customHeight="1">
      <c r="A948" s="127"/>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row>
    <row r="949" spans="1:26" ht="15.75" customHeight="1">
      <c r="A949" s="127"/>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row>
    <row r="950" spans="1:26" ht="15.75" customHeight="1">
      <c r="A950" s="127"/>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row>
    <row r="951" spans="1:26" ht="15.75" customHeight="1">
      <c r="A951" s="127"/>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row>
    <row r="952" spans="1:26" ht="15.75" customHeight="1">
      <c r="A952" s="127"/>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row>
    <row r="953" spans="1:26" ht="15.75" customHeight="1">
      <c r="A953" s="127"/>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row>
    <row r="954" spans="1:26" ht="15.75" customHeight="1">
      <c r="A954" s="127"/>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row>
    <row r="955" spans="1:26" ht="15.75" customHeight="1">
      <c r="A955" s="127"/>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row>
    <row r="956" spans="1:26" ht="15.75" customHeight="1">
      <c r="A956" s="127"/>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row>
    <row r="957" spans="1:26" ht="15.75" customHeight="1">
      <c r="A957" s="127"/>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row>
    <row r="958" spans="1:26" ht="15.75" customHeight="1">
      <c r="A958" s="127"/>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row>
    <row r="959" spans="1:26" ht="15.75" customHeight="1">
      <c r="A959" s="127"/>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row>
    <row r="960" spans="1:26" ht="15.75" customHeight="1">
      <c r="A960" s="127"/>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row>
    <row r="961" spans="1:26" ht="15.75" customHeight="1">
      <c r="A961" s="127"/>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row>
    <row r="962" spans="1:26" ht="15.75" customHeight="1">
      <c r="A962" s="127"/>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row>
    <row r="963" spans="1:26" ht="15.75" customHeight="1">
      <c r="A963" s="127"/>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row>
    <row r="964" spans="1:26" ht="15.75" customHeight="1">
      <c r="A964" s="127"/>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row>
    <row r="965" spans="1:26" ht="15.75" customHeight="1">
      <c r="A965" s="127"/>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row>
    <row r="966" spans="1:26" ht="15.75" customHeight="1">
      <c r="A966" s="127"/>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row>
    <row r="967" spans="1:26" ht="15.75" customHeight="1">
      <c r="A967" s="127"/>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row>
    <row r="968" spans="1:26" ht="15.75" customHeight="1">
      <c r="A968" s="127"/>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row>
    <row r="969" spans="1:26" ht="15.75" customHeight="1">
      <c r="A969" s="127"/>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row>
    <row r="970" spans="1:26" ht="15.75" customHeight="1">
      <c r="A970" s="127"/>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row>
    <row r="971" spans="1:26" ht="15.75" customHeight="1">
      <c r="A971" s="127"/>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row>
    <row r="972" spans="1:26" ht="15.75" customHeight="1">
      <c r="A972" s="127"/>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row>
    <row r="973" spans="1:26" ht="15.75" customHeight="1">
      <c r="A973" s="127"/>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row>
    <row r="974" spans="1:26" ht="15.75" customHeight="1">
      <c r="A974" s="127"/>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row>
    <row r="975" spans="1:26" ht="15.75" customHeight="1">
      <c r="A975" s="127"/>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row>
    <row r="976" spans="1:26" ht="15.75" customHeight="1">
      <c r="A976" s="127"/>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row>
    <row r="977" spans="1:26" ht="15.75" customHeight="1">
      <c r="A977" s="127"/>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row>
    <row r="978" spans="1:26" ht="15.75" customHeight="1">
      <c r="A978" s="127"/>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row>
    <row r="979" spans="1:26" ht="15.75" customHeight="1">
      <c r="A979" s="127"/>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row>
    <row r="980" spans="1:26" ht="15.75" customHeight="1">
      <c r="A980" s="127"/>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row>
    <row r="981" spans="1:26" ht="15.75" customHeight="1">
      <c r="A981" s="127"/>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row>
    <row r="982" spans="1:26" ht="15.75" customHeight="1">
      <c r="A982" s="127"/>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row>
    <row r="983" spans="1:26" ht="15.75" customHeight="1">
      <c r="A983" s="127"/>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row>
    <row r="984" spans="1:26" ht="15.75" customHeight="1">
      <c r="A984" s="127"/>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row>
    <row r="985" spans="1:26" ht="15.75" customHeight="1">
      <c r="A985" s="127"/>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row>
    <row r="986" spans="1:26" ht="15.75" customHeight="1">
      <c r="A986" s="127"/>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row>
    <row r="987" spans="1:26" ht="15.75" customHeight="1">
      <c r="A987" s="127"/>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row>
    <row r="988" spans="1:26" ht="15.75" customHeight="1">
      <c r="A988" s="127"/>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row>
    <row r="989" spans="1:26" ht="15.75" customHeight="1">
      <c r="A989" s="127"/>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row>
    <row r="990" spans="1:26" ht="15.75" customHeight="1">
      <c r="A990" s="127"/>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row>
    <row r="991" spans="1:26" ht="15.75" customHeight="1">
      <c r="A991" s="127"/>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row>
    <row r="992" spans="1:26" ht="15.75" customHeight="1">
      <c r="A992" s="127"/>
      <c r="B992" s="127"/>
      <c r="C992" s="127"/>
      <c r="D992" s="127"/>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row>
    <row r="993" spans="1:26" ht="15.75" customHeight="1">
      <c r="A993" s="127"/>
      <c r="B993" s="127"/>
      <c r="C993" s="127"/>
      <c r="D993" s="127"/>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row>
    <row r="994" spans="1:26" ht="15.75" customHeight="1">
      <c r="A994" s="127"/>
      <c r="B994" s="127"/>
      <c r="C994" s="127"/>
      <c r="D994" s="127"/>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row>
    <row r="995" spans="1:26" ht="15.75" customHeight="1">
      <c r="A995" s="127"/>
      <c r="B995" s="127"/>
      <c r="C995" s="127"/>
      <c r="D995" s="127"/>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row>
    <row r="996" spans="1:26" ht="15.75" customHeight="1">
      <c r="A996" s="127"/>
      <c r="B996" s="127"/>
      <c r="C996" s="127"/>
      <c r="D996" s="127"/>
      <c r="E996" s="127"/>
      <c r="F996" s="127"/>
      <c r="G996" s="127"/>
      <c r="H996" s="127"/>
      <c r="I996" s="127"/>
      <c r="J996" s="127"/>
      <c r="K996" s="127"/>
      <c r="L996" s="127"/>
      <c r="M996" s="127"/>
      <c r="N996" s="127"/>
      <c r="O996" s="127"/>
      <c r="P996" s="127"/>
      <c r="Q996" s="127"/>
      <c r="R996" s="127"/>
      <c r="S996" s="127"/>
      <c r="T996" s="127"/>
      <c r="U996" s="127"/>
      <c r="V996" s="127"/>
      <c r="W996" s="127"/>
      <c r="X996" s="127"/>
      <c r="Y996" s="127"/>
      <c r="Z996" s="127"/>
    </row>
  </sheetData>
  <mergeCells count="71">
    <mergeCell ref="W24:W25"/>
    <mergeCell ref="M24:M25"/>
    <mergeCell ref="N24:N25"/>
    <mergeCell ref="O24:O25"/>
    <mergeCell ref="P24:P25"/>
    <mergeCell ref="Q24:Q25"/>
    <mergeCell ref="R24:R25"/>
    <mergeCell ref="S24:S25"/>
    <mergeCell ref="A19:B21"/>
    <mergeCell ref="A23:B25"/>
    <mergeCell ref="C23:D25"/>
    <mergeCell ref="J24:J25"/>
    <mergeCell ref="K24:K25"/>
    <mergeCell ref="E23:F25"/>
    <mergeCell ref="L24:L25"/>
    <mergeCell ref="V24:V25"/>
    <mergeCell ref="U27:U28"/>
    <mergeCell ref="V27:V28"/>
    <mergeCell ref="W27:W28"/>
    <mergeCell ref="N27:N28"/>
    <mergeCell ref="O27:O28"/>
    <mergeCell ref="P27:P28"/>
    <mergeCell ref="Q27:Q28"/>
    <mergeCell ref="R27:R28"/>
    <mergeCell ref="S27:S28"/>
    <mergeCell ref="T27:T28"/>
    <mergeCell ref="L27:L28"/>
    <mergeCell ref="M27:M28"/>
    <mergeCell ref="T24:T25"/>
    <mergeCell ref="U24:U25"/>
    <mergeCell ref="A26:B28"/>
    <mergeCell ref="A31:B34"/>
    <mergeCell ref="C31:D34"/>
    <mergeCell ref="E31:F34"/>
    <mergeCell ref="C39:H39"/>
    <mergeCell ref="C26:D28"/>
    <mergeCell ref="E26:F28"/>
    <mergeCell ref="J27:J28"/>
    <mergeCell ref="K27:K28"/>
    <mergeCell ref="D9:E9"/>
    <mergeCell ref="G9:H9"/>
    <mergeCell ref="A14:H14"/>
    <mergeCell ref="A16:B16"/>
    <mergeCell ref="C16:D16"/>
    <mergeCell ref="E16:F16"/>
    <mergeCell ref="K16:V16"/>
    <mergeCell ref="A17:B17"/>
    <mergeCell ref="C17:D17"/>
    <mergeCell ref="E17:F17"/>
    <mergeCell ref="A18:H18"/>
    <mergeCell ref="C19:D21"/>
    <mergeCell ref="E19:F21"/>
    <mergeCell ref="A9:C9"/>
    <mergeCell ref="A1:H1"/>
    <mergeCell ref="A2:H2"/>
    <mergeCell ref="A3:H3"/>
    <mergeCell ref="A6:D7"/>
    <mergeCell ref="A8:E8"/>
    <mergeCell ref="F8:H8"/>
    <mergeCell ref="G11:H11"/>
    <mergeCell ref="G12:H12"/>
    <mergeCell ref="G13:H13"/>
    <mergeCell ref="A10:C10"/>
    <mergeCell ref="D10:E10"/>
    <mergeCell ref="G10:H10"/>
    <mergeCell ref="A11:C11"/>
    <mergeCell ref="D11:E11"/>
    <mergeCell ref="A12:C12"/>
    <mergeCell ref="D12:E12"/>
    <mergeCell ref="A13:C13"/>
    <mergeCell ref="D13:E13"/>
  </mergeCells>
  <pageMargins left="0.70866141732283472" right="0.70866141732283472" top="0.33" bottom="0.61" header="0" footer="0"/>
  <pageSetup paperSize="9" scale="72"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F404-F1DA-42B2-88C5-5060D6C4A06E}">
  <dimension ref="A1:F1011"/>
  <sheetViews>
    <sheetView showGridLines="0" view="pageBreakPreview" zoomScale="90" zoomScaleNormal="175" zoomScaleSheetLayoutView="90" workbookViewId="0">
      <selection activeCell="B23" sqref="B23:C26"/>
    </sheetView>
  </sheetViews>
  <sheetFormatPr defaultColWidth="14.453125" defaultRowHeight="15" customHeight="1"/>
  <cols>
    <col min="1" max="1" width="4.08984375" style="438" customWidth="1"/>
    <col min="2" max="2" width="25.36328125" style="438" customWidth="1"/>
    <col min="3" max="3" width="49.36328125" style="438" customWidth="1"/>
    <col min="4" max="4" width="4.08984375" style="438" customWidth="1"/>
    <col min="5" max="5" width="25.36328125" style="438" customWidth="1"/>
    <col min="6" max="6" width="52.08984375" style="438" customWidth="1"/>
    <col min="7" max="25" width="8.6328125" style="438" customWidth="1"/>
    <col min="26" max="16384" width="14.453125" style="438"/>
  </cols>
  <sheetData>
    <row r="1" spans="1:6" ht="14"/>
    <row r="2" spans="1:6" ht="14">
      <c r="A2" s="592" t="s">
        <v>120</v>
      </c>
      <c r="B2" s="593"/>
      <c r="C2" s="593"/>
      <c r="D2" s="593"/>
      <c r="E2" s="593"/>
      <c r="F2" s="593"/>
    </row>
    <row r="3" spans="1:6" ht="14">
      <c r="A3" s="439"/>
      <c r="B3" s="439"/>
      <c r="C3" s="439"/>
      <c r="D3" s="439"/>
      <c r="E3" s="439"/>
      <c r="F3" s="439"/>
    </row>
    <row r="4" spans="1:6" ht="14">
      <c r="A4" s="440"/>
      <c r="B4" s="440"/>
      <c r="C4" s="440"/>
      <c r="D4" s="440" t="s">
        <v>369</v>
      </c>
      <c r="E4" s="440"/>
      <c r="F4" s="440"/>
    </row>
    <row r="5" spans="1:6" ht="14.5">
      <c r="A5" s="441" t="s">
        <v>370</v>
      </c>
      <c r="B5" s="442"/>
      <c r="C5" s="440"/>
      <c r="D5" s="440" t="s">
        <v>371</v>
      </c>
      <c r="E5" s="440"/>
      <c r="F5" s="440"/>
    </row>
    <row r="6" spans="1:6" ht="14.5">
      <c r="A6" s="443" t="s">
        <v>47</v>
      </c>
      <c r="B6" s="444"/>
      <c r="C6" s="445" t="s">
        <v>43</v>
      </c>
      <c r="D6" s="446" t="s">
        <v>47</v>
      </c>
      <c r="E6" s="594" t="s">
        <v>44</v>
      </c>
      <c r="F6" s="595"/>
    </row>
    <row r="7" spans="1:6" ht="14">
      <c r="A7" s="447">
        <v>1</v>
      </c>
      <c r="B7" s="448" t="s">
        <v>321</v>
      </c>
      <c r="C7" s="449" t="str">
        <f>'Rencana Aksi'!D9</f>
        <v>HANALIA S.Pd</v>
      </c>
      <c r="D7" s="450">
        <v>1</v>
      </c>
      <c r="E7" s="451" t="s">
        <v>321</v>
      </c>
      <c r="F7" s="452" t="str">
        <f>'Rencana Aksi'!G9</f>
        <v>ARMAN S.Pd</v>
      </c>
    </row>
    <row r="8" spans="1:6" ht="14">
      <c r="A8" s="447">
        <v>2</v>
      </c>
      <c r="B8" s="448" t="s">
        <v>4</v>
      </c>
      <c r="C8" s="449" t="str">
        <f>'Rencana Aksi'!D10</f>
        <v>19781109 200501 2 008</v>
      </c>
      <c r="D8" s="450">
        <v>2</v>
      </c>
      <c r="E8" s="451" t="s">
        <v>4</v>
      </c>
      <c r="F8" s="452" t="str">
        <f>'Rencana Aksi'!G10</f>
        <v>19760702 2002 12 1 004</v>
      </c>
    </row>
    <row r="9" spans="1:6" ht="14">
      <c r="A9" s="447">
        <v>3</v>
      </c>
      <c r="B9" s="448" t="s">
        <v>372</v>
      </c>
      <c r="C9" s="449" t="str">
        <f>'Rencana Aksi'!D11</f>
        <v>Pembina , IV/a</v>
      </c>
      <c r="D9" s="450">
        <v>3</v>
      </c>
      <c r="E9" s="451" t="s">
        <v>372</v>
      </c>
      <c r="F9" s="452" t="str">
        <f>'Rencana Aksi'!G11</f>
        <v>Pembina Tk. I, IV/b</v>
      </c>
    </row>
    <row r="10" spans="1:6" ht="14">
      <c r="A10" s="447">
        <v>4</v>
      </c>
      <c r="B10" s="448" t="s">
        <v>12</v>
      </c>
      <c r="C10" s="449" t="str">
        <f>'Rencana Aksi'!D12</f>
        <v xml:space="preserve">Guru Ahli Madya </v>
      </c>
      <c r="D10" s="450">
        <v>4</v>
      </c>
      <c r="E10" s="451" t="s">
        <v>12</v>
      </c>
      <c r="F10" s="452" t="str">
        <f>'Rencana Aksi'!G12</f>
        <v>Kepala Sekolah</v>
      </c>
    </row>
    <row r="11" spans="1:6" ht="14">
      <c r="A11" s="447">
        <v>5</v>
      </c>
      <c r="B11" s="448" t="s">
        <v>323</v>
      </c>
      <c r="C11" s="449" t="str">
        <f>'Rencana Aksi'!D13</f>
        <v>SMA Negeri 1 Tikke Raya</v>
      </c>
      <c r="D11" s="450">
        <v>5</v>
      </c>
      <c r="E11" s="451" t="s">
        <v>323</v>
      </c>
      <c r="F11" s="452" t="str">
        <f>'Rencana Aksi'!G13</f>
        <v>SMA Negeri 1 Tikke Raya</v>
      </c>
    </row>
    <row r="12" spans="1:6" ht="14.5">
      <c r="A12" s="596" t="s">
        <v>46</v>
      </c>
      <c r="B12" s="597"/>
      <c r="C12" s="597"/>
      <c r="D12" s="597"/>
      <c r="E12" s="597"/>
      <c r="F12" s="595"/>
    </row>
    <row r="13" spans="1:6" ht="14.5">
      <c r="A13" s="598">
        <v>1</v>
      </c>
      <c r="B13" s="601" t="str">
        <f>'Rencana Aksi'!E19</f>
        <v>Tersedianya Dokumen/Laporan Pelaksanaan Tugas sesuai yang ditetapkan</v>
      </c>
      <c r="C13" s="602"/>
      <c r="D13" s="607" t="s">
        <v>373</v>
      </c>
      <c r="E13" s="597"/>
      <c r="F13" s="595"/>
    </row>
    <row r="14" spans="1:6" ht="29.5" customHeight="1">
      <c r="A14" s="599"/>
      <c r="B14" s="603"/>
      <c r="C14" s="604"/>
      <c r="D14" s="453">
        <v>1</v>
      </c>
      <c r="E14" s="608" t="str">
        <f>'Rencana Aksi'!J19</f>
        <v>Laporan Penilaian Kinerja Guru</v>
      </c>
      <c r="F14" s="609"/>
    </row>
    <row r="15" spans="1:6" ht="14.5">
      <c r="A15" s="599"/>
      <c r="B15" s="603"/>
      <c r="C15" s="604"/>
      <c r="D15" s="453">
        <v>2</v>
      </c>
      <c r="E15" s="608" t="str">
        <f>'Rencana Aksi'!J20</f>
        <v xml:space="preserve"> Laporan Wali Kelas </v>
      </c>
      <c r="F15" s="609"/>
    </row>
    <row r="16" spans="1:6" ht="28.5" customHeight="1">
      <c r="A16" s="599"/>
      <c r="B16" s="603"/>
      <c r="C16" s="604"/>
      <c r="D16" s="453">
        <v>3</v>
      </c>
      <c r="E16" s="608" t="str">
        <f>'Rencana Aksi'!J21</f>
        <v>Laporan Pengawas/panitia Penilaian dan Evaluasi terhadap Proses Pembelajaran berupa kegiatan PAT/PAS</v>
      </c>
      <c r="F16" s="609"/>
    </row>
    <row r="17" spans="1:6" ht="14.5">
      <c r="A17" s="600"/>
      <c r="B17" s="605"/>
      <c r="C17" s="606"/>
      <c r="D17" s="453">
        <v>4</v>
      </c>
      <c r="E17" s="608"/>
      <c r="F17" s="609"/>
    </row>
    <row r="18" spans="1:6" ht="14.5">
      <c r="A18" s="598">
        <v>2</v>
      </c>
      <c r="B18" s="601" t="str">
        <f>'Rencana Aksi'!E23</f>
        <v>Tersedianya Laporan Pelaksanaan Tugas Pengembangan diri</v>
      </c>
      <c r="C18" s="602"/>
      <c r="D18" s="607" t="s">
        <v>373</v>
      </c>
      <c r="E18" s="597"/>
      <c r="F18" s="595"/>
    </row>
    <row r="19" spans="1:6" ht="15.5" customHeight="1">
      <c r="A19" s="599"/>
      <c r="B19" s="603"/>
      <c r="C19" s="604"/>
      <c r="D19" s="453">
        <v>1</v>
      </c>
      <c r="E19" s="610" t="str">
        <f>'Rencana Aksi'!J23</f>
        <v>Laporan Pengembangan Diri</v>
      </c>
      <c r="F19" s="611"/>
    </row>
    <row r="20" spans="1:6" ht="16" customHeight="1">
      <c r="A20" s="599"/>
      <c r="B20" s="603"/>
      <c r="C20" s="604"/>
      <c r="D20" s="453">
        <v>2</v>
      </c>
      <c r="E20" s="610" t="str">
        <f>'Rencana Aksi'!J24</f>
        <v>Laporan Kolektiif Lainnya</v>
      </c>
      <c r="F20" s="611"/>
    </row>
    <row r="21" spans="1:6" ht="19" customHeight="1">
      <c r="A21" s="599"/>
      <c r="B21" s="603"/>
      <c r="C21" s="604"/>
      <c r="D21" s="453">
        <v>3</v>
      </c>
      <c r="E21" s="610"/>
      <c r="F21" s="611"/>
    </row>
    <row r="22" spans="1:6" ht="14.5">
      <c r="A22" s="600"/>
      <c r="B22" s="605"/>
      <c r="C22" s="606"/>
      <c r="D22" s="453"/>
      <c r="E22" s="610"/>
      <c r="F22" s="611"/>
    </row>
    <row r="23" spans="1:6" ht="14.5">
      <c r="A23" s="598">
        <v>3</v>
      </c>
      <c r="B23" s="601" t="str">
        <f>'[1]Rencana Aksi'!E26</f>
        <v xml:space="preserve">Tersedianya Dokumen/Laporan Pelaksanaan Kegiatan Publikasi Ilmiah
</v>
      </c>
      <c r="C23" s="602"/>
      <c r="D23" s="607" t="s">
        <v>373</v>
      </c>
      <c r="E23" s="597"/>
      <c r="F23" s="595"/>
    </row>
    <row r="24" spans="1:6" ht="27.5" customHeight="1">
      <c r="A24" s="599"/>
      <c r="B24" s="603"/>
      <c r="C24" s="604"/>
      <c r="D24" s="453">
        <v>1</v>
      </c>
      <c r="E24" s="612" t="str">
        <f>'Rencana Aksi'!J26</f>
        <v>laporan karya tulis Penelitian Tindakan Kelas (PTK)</v>
      </c>
      <c r="F24" s="613"/>
    </row>
    <row r="25" spans="1:6" ht="24.5" customHeight="1">
      <c r="A25" s="599"/>
      <c r="B25" s="603"/>
      <c r="C25" s="604"/>
      <c r="D25" s="453">
        <v>2</v>
      </c>
      <c r="E25" s="612" t="str">
        <f>'Rencana Aksi'!J27</f>
        <v>dokumen modul/diktat pembelajaran per semester di Gunakan di sekolahnya</v>
      </c>
      <c r="F25" s="613"/>
    </row>
    <row r="26" spans="1:6" ht="14.5" customHeight="1">
      <c r="A26" s="600"/>
      <c r="B26" s="605"/>
      <c r="C26" s="606"/>
      <c r="D26" s="453">
        <v>3</v>
      </c>
      <c r="E26" s="612"/>
      <c r="F26" s="613"/>
    </row>
    <row r="27" spans="1:6" ht="15.5" customHeight="1">
      <c r="A27" s="598">
        <v>4</v>
      </c>
      <c r="B27" s="601" t="s">
        <v>28</v>
      </c>
      <c r="C27" s="602"/>
      <c r="D27" s="607" t="s">
        <v>373</v>
      </c>
      <c r="E27" s="597"/>
      <c r="F27" s="595"/>
    </row>
    <row r="28" spans="1:6" ht="25.5" customHeight="1">
      <c r="A28" s="599"/>
      <c r="B28" s="603"/>
      <c r="C28" s="604"/>
      <c r="D28" s="453">
        <v>1</v>
      </c>
      <c r="E28" s="610" t="str">
        <f>'Rencana Aksi'!J31</f>
        <v>SK panitia ujian penilaian dan evaluasi terhadap proses dan hasil belajar tingkat sekolah Ujian Sekolah Tahun Pelajaran 2021/2022</v>
      </c>
      <c r="F28" s="611"/>
    </row>
    <row r="29" spans="1:6" ht="28.5" customHeight="1">
      <c r="A29" s="599"/>
      <c r="B29" s="603"/>
      <c r="C29" s="604"/>
      <c r="D29" s="453">
        <v>2</v>
      </c>
      <c r="E29" s="610" t="str">
        <f>'Rencana Aksi'!J32</f>
        <v>SK  panitia ujian penilaian dan evaluasi terhadap proses dan hasil belajar tingkat nasional Ujian Kompetensi Keahlian Tahun Pelajaran 2021/2022</v>
      </c>
      <c r="F29" s="611"/>
    </row>
    <row r="30" spans="1:6" ht="14.5">
      <c r="A30" s="599"/>
      <c r="B30" s="603"/>
      <c r="C30" s="604"/>
      <c r="D30" s="453">
        <v>3</v>
      </c>
      <c r="E30" s="610" t="str">
        <f>'Rencana Aksi'!J33</f>
        <v>SK panitia penilaian dan evaluasi tingkat nasional, Asesmen Nasiona</v>
      </c>
      <c r="F30" s="611"/>
    </row>
    <row r="31" spans="1:6" ht="14.5">
      <c r="A31" s="599"/>
      <c r="B31" s="603"/>
      <c r="C31" s="604"/>
      <c r="D31" s="453">
        <v>4</v>
      </c>
      <c r="E31" s="610" t="str">
        <f>'Rencana Aksi'!J34</f>
        <v>Kartu anggota aktif PGRI</v>
      </c>
      <c r="F31" s="611"/>
    </row>
    <row r="32" spans="1:6" ht="15.75" customHeight="1">
      <c r="A32" s="600"/>
      <c r="B32" s="605"/>
      <c r="C32" s="606"/>
      <c r="D32" s="453">
        <v>5</v>
      </c>
      <c r="E32" s="610"/>
      <c r="F32" s="611"/>
    </row>
    <row r="33" spans="1:6" ht="15.75" customHeight="1"/>
    <row r="34" spans="1:6" ht="15.75" customHeight="1">
      <c r="A34" s="440"/>
      <c r="B34" s="440"/>
      <c r="C34" s="440"/>
      <c r="D34" s="592" t="s">
        <v>374</v>
      </c>
      <c r="E34" s="593"/>
      <c r="F34" s="593"/>
    </row>
    <row r="35" spans="1:6" ht="15.75" customHeight="1">
      <c r="A35" s="592"/>
      <c r="B35" s="593"/>
      <c r="C35" s="593"/>
      <c r="D35" s="592" t="s">
        <v>110</v>
      </c>
      <c r="E35" s="593"/>
      <c r="F35" s="593"/>
    </row>
    <row r="36" spans="1:6" ht="15.75" customHeight="1">
      <c r="A36" s="592"/>
      <c r="B36" s="593"/>
      <c r="C36" s="593"/>
      <c r="D36" s="592"/>
      <c r="E36" s="593"/>
      <c r="F36" s="593"/>
    </row>
    <row r="37" spans="1:6" ht="15.75" customHeight="1">
      <c r="A37" s="592"/>
      <c r="B37" s="593"/>
      <c r="C37" s="593"/>
      <c r="D37" s="592"/>
      <c r="E37" s="593"/>
      <c r="F37" s="593"/>
    </row>
    <row r="38" spans="1:6" ht="15.75" customHeight="1">
      <c r="A38" s="592"/>
      <c r="B38" s="593"/>
      <c r="C38" s="593"/>
      <c r="D38" s="592"/>
      <c r="E38" s="593"/>
      <c r="F38" s="593"/>
    </row>
    <row r="39" spans="1:6" ht="15.75" customHeight="1">
      <c r="A39" s="592"/>
      <c r="B39" s="593"/>
      <c r="C39" s="593"/>
      <c r="D39" s="592" t="str">
        <f>'Lampiran SKP'!D21:F21</f>
        <v>ARMAN S.Pd</v>
      </c>
      <c r="E39" s="593"/>
      <c r="F39" s="593"/>
    </row>
    <row r="40" spans="1:6" ht="15.75" customHeight="1">
      <c r="A40" s="592"/>
      <c r="B40" s="593"/>
      <c r="C40" s="593"/>
      <c r="D40" s="592" t="str">
        <f>'Lampiran SKP'!D22:F22</f>
        <v>NIP. 19760702 2002 12 1 004</v>
      </c>
      <c r="E40" s="593"/>
      <c r="F40" s="593"/>
    </row>
    <row r="41" spans="1:6" ht="15.75" customHeight="1"/>
    <row r="42" spans="1:6" ht="15.75" customHeight="1"/>
    <row r="43" spans="1:6" ht="15.75" customHeight="1"/>
    <row r="44" spans="1:6" ht="15.75" customHeight="1"/>
    <row r="45" spans="1:6" ht="15.75" customHeight="1"/>
    <row r="46" spans="1:6" ht="15.75" customHeight="1"/>
    <row r="47" spans="1:6" ht="15.75" customHeight="1"/>
    <row r="48" spans="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44">
    <mergeCell ref="A38:C38"/>
    <mergeCell ref="D38:F38"/>
    <mergeCell ref="A39:C39"/>
    <mergeCell ref="D39:F39"/>
    <mergeCell ref="A40:C40"/>
    <mergeCell ref="D40:F40"/>
    <mergeCell ref="A37:C37"/>
    <mergeCell ref="D37:F37"/>
    <mergeCell ref="A27:A32"/>
    <mergeCell ref="B27:C32"/>
    <mergeCell ref="D27:F27"/>
    <mergeCell ref="E28:F28"/>
    <mergeCell ref="E29:F29"/>
    <mergeCell ref="E32:F32"/>
    <mergeCell ref="E30:F30"/>
    <mergeCell ref="E31:F31"/>
    <mergeCell ref="D34:F34"/>
    <mergeCell ref="A35:C35"/>
    <mergeCell ref="D35:F35"/>
    <mergeCell ref="A36:C36"/>
    <mergeCell ref="D36:F36"/>
    <mergeCell ref="A23:A26"/>
    <mergeCell ref="B23:C26"/>
    <mergeCell ref="D23:F23"/>
    <mergeCell ref="E24:F24"/>
    <mergeCell ref="E25:F25"/>
    <mergeCell ref="E26:F26"/>
    <mergeCell ref="A18:A22"/>
    <mergeCell ref="B18:C22"/>
    <mergeCell ref="D18:F18"/>
    <mergeCell ref="E19:F19"/>
    <mergeCell ref="E20:F20"/>
    <mergeCell ref="E22:F22"/>
    <mergeCell ref="E21:F21"/>
    <mergeCell ref="A2:F2"/>
    <mergeCell ref="E6:F6"/>
    <mergeCell ref="A12:F12"/>
    <mergeCell ref="A13:A17"/>
    <mergeCell ref="B13:C17"/>
    <mergeCell ref="D13:F13"/>
    <mergeCell ref="E14:F14"/>
    <mergeCell ref="E15:F15"/>
    <mergeCell ref="E16:F16"/>
    <mergeCell ref="E17:F17"/>
  </mergeCells>
  <pageMargins left="0.7" right="0.7" top="0.75" bottom="0.75" header="0" footer="0"/>
  <pageSetup paperSize="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04A8-8EA5-465F-B1B7-14C168DCF999}">
  <dimension ref="A1:Y1009"/>
  <sheetViews>
    <sheetView showGridLines="0" topLeftCell="A4" zoomScaleNormal="100" workbookViewId="0">
      <selection activeCell="E17" sqref="E17:G17"/>
    </sheetView>
  </sheetViews>
  <sheetFormatPr defaultColWidth="14.453125" defaultRowHeight="15" customHeight="1"/>
  <cols>
    <col min="1" max="1" width="4.36328125" style="438" customWidth="1"/>
    <col min="2" max="2" width="16.6328125" style="438" customWidth="1"/>
    <col min="3" max="3" width="28.453125" style="438" customWidth="1"/>
    <col min="4" max="4" width="4.36328125" style="438" customWidth="1"/>
    <col min="5" max="5" width="17.08984375" style="438" customWidth="1"/>
    <col min="6" max="6" width="4.36328125" style="438" customWidth="1"/>
    <col min="7" max="7" width="16.6328125" style="438" customWidth="1"/>
    <col min="8" max="8" width="4.36328125" style="438" customWidth="1"/>
    <col min="9" max="9" width="47.08984375" style="438" customWidth="1"/>
    <col min="10" max="25" width="8.6328125" style="438" customWidth="1"/>
    <col min="26" max="16384" width="14.453125" style="438"/>
  </cols>
  <sheetData>
    <row r="1" spans="1:25" ht="14.5">
      <c r="D1" s="454"/>
      <c r="H1" s="454"/>
    </row>
    <row r="2" spans="1:25" ht="14">
      <c r="A2" s="592" t="s">
        <v>120</v>
      </c>
      <c r="B2" s="593"/>
      <c r="C2" s="593"/>
      <c r="D2" s="593"/>
      <c r="E2" s="593"/>
      <c r="F2" s="593"/>
      <c r="G2" s="593"/>
      <c r="H2" s="593"/>
      <c r="I2" s="593"/>
    </row>
    <row r="3" spans="1:25" ht="14">
      <c r="A3" s="439"/>
      <c r="B3" s="439"/>
      <c r="C3" s="439"/>
      <c r="D3" s="455"/>
      <c r="E3" s="439"/>
      <c r="F3" s="439"/>
      <c r="G3" s="439"/>
      <c r="H3" s="455"/>
      <c r="I3" s="439"/>
    </row>
    <row r="4" spans="1:25" ht="14">
      <c r="A4" s="440"/>
      <c r="B4" s="440"/>
      <c r="C4" s="440"/>
      <c r="D4" s="455"/>
      <c r="E4" s="440"/>
      <c r="F4" s="440" t="s">
        <v>369</v>
      </c>
      <c r="G4" s="440"/>
      <c r="H4" s="455"/>
      <c r="I4" s="440"/>
    </row>
    <row r="5" spans="1:25" ht="14.5">
      <c r="A5" s="441" t="str">
        <f>'[1]Rencana Aksi (2)'!A5</f>
        <v>PEMERINTAH PROVINSI SULAWESI BARAT</v>
      </c>
      <c r="B5" s="442"/>
      <c r="C5" s="440"/>
      <c r="D5" s="455"/>
      <c r="E5" s="440"/>
      <c r="F5" s="440" t="str">
        <f>'[1]Rencana Aksi (2)'!D5</f>
        <v>01 JANUARI SD 31 DESEMBER TAHUN 2022</v>
      </c>
      <c r="G5" s="440"/>
      <c r="H5" s="455"/>
      <c r="I5" s="440"/>
    </row>
    <row r="6" spans="1:25" ht="14.5">
      <c r="A6" s="443" t="s">
        <v>47</v>
      </c>
      <c r="B6" s="444"/>
      <c r="C6" s="615" t="s">
        <v>43</v>
      </c>
      <c r="D6" s="597"/>
      <c r="E6" s="595"/>
      <c r="F6" s="446" t="s">
        <v>47</v>
      </c>
      <c r="G6" s="594" t="s">
        <v>44</v>
      </c>
      <c r="H6" s="597"/>
      <c r="I6" s="595"/>
    </row>
    <row r="7" spans="1:25" ht="14.5">
      <c r="A7" s="456">
        <v>1</v>
      </c>
      <c r="B7" s="457" t="s">
        <v>321</v>
      </c>
      <c r="C7" s="614" t="str">
        <f>'Rencana Aksi 2'!C7</f>
        <v>HANALIA S.Pd</v>
      </c>
      <c r="D7" s="597"/>
      <c r="E7" s="595"/>
      <c r="F7" s="458">
        <v>1</v>
      </c>
      <c r="G7" s="459" t="s">
        <v>321</v>
      </c>
      <c r="H7" s="614" t="str">
        <f>'Rencana Aksi 2'!F7</f>
        <v>ARMAN S.Pd</v>
      </c>
      <c r="I7" s="595"/>
      <c r="J7" s="460"/>
      <c r="K7" s="460"/>
      <c r="L7" s="460"/>
      <c r="M7" s="460"/>
      <c r="N7" s="460"/>
      <c r="O7" s="460"/>
      <c r="P7" s="460"/>
      <c r="Q7" s="460"/>
      <c r="R7" s="460"/>
      <c r="S7" s="460"/>
      <c r="T7" s="460"/>
      <c r="U7" s="460"/>
      <c r="V7" s="460"/>
      <c r="W7" s="460"/>
      <c r="X7" s="460"/>
      <c r="Y7" s="460"/>
    </row>
    <row r="8" spans="1:25" ht="14.5" customHeight="1">
      <c r="A8" s="456">
        <v>2</v>
      </c>
      <c r="B8" s="457" t="s">
        <v>4</v>
      </c>
      <c r="C8" s="614" t="str">
        <f>'Rencana Aksi 2'!C8</f>
        <v>19781109 200501 2 008</v>
      </c>
      <c r="D8" s="597"/>
      <c r="E8" s="595"/>
      <c r="F8" s="458">
        <v>2</v>
      </c>
      <c r="G8" s="459" t="s">
        <v>4</v>
      </c>
      <c r="H8" s="614" t="str">
        <f>'Rencana Aksi 2'!F8</f>
        <v>19760702 2002 12 1 004</v>
      </c>
      <c r="I8" s="595"/>
      <c r="J8" s="460"/>
      <c r="K8" s="460"/>
      <c r="L8" s="460"/>
      <c r="M8" s="460"/>
      <c r="N8" s="460"/>
      <c r="O8" s="460"/>
      <c r="P8" s="460"/>
      <c r="Q8" s="460"/>
      <c r="R8" s="460"/>
      <c r="S8" s="460"/>
      <c r="T8" s="460"/>
      <c r="U8" s="460"/>
      <c r="V8" s="460"/>
      <c r="W8" s="460"/>
      <c r="X8" s="460"/>
      <c r="Y8" s="460"/>
    </row>
    <row r="9" spans="1:25" ht="28.5" customHeight="1">
      <c r="A9" s="456">
        <v>3</v>
      </c>
      <c r="B9" s="457" t="s">
        <v>372</v>
      </c>
      <c r="C9" s="614" t="str">
        <f>'Rencana Aksi 2'!C9</f>
        <v>Pembina , IV/a</v>
      </c>
      <c r="D9" s="597"/>
      <c r="E9" s="595"/>
      <c r="F9" s="458">
        <v>3</v>
      </c>
      <c r="G9" s="459" t="s">
        <v>372</v>
      </c>
      <c r="H9" s="614" t="str">
        <f>'Rencana Aksi 2'!F9</f>
        <v>Pembina Tk. I, IV/b</v>
      </c>
      <c r="I9" s="595"/>
      <c r="J9" s="460"/>
      <c r="K9" s="460"/>
      <c r="L9" s="460"/>
      <c r="M9" s="460"/>
      <c r="N9" s="460"/>
      <c r="O9" s="460"/>
      <c r="P9" s="460"/>
      <c r="Q9" s="460"/>
      <c r="R9" s="460"/>
      <c r="S9" s="460"/>
      <c r="T9" s="460"/>
      <c r="U9" s="460"/>
      <c r="V9" s="460"/>
      <c r="W9" s="460"/>
      <c r="X9" s="460"/>
      <c r="Y9" s="460"/>
    </row>
    <row r="10" spans="1:25" ht="14.5" customHeight="1">
      <c r="A10" s="456">
        <v>4</v>
      </c>
      <c r="B10" s="457" t="s">
        <v>12</v>
      </c>
      <c r="C10" s="614" t="str">
        <f>'Rencana Aksi 2'!C10</f>
        <v xml:space="preserve">Guru Ahli Madya </v>
      </c>
      <c r="D10" s="597"/>
      <c r="E10" s="595"/>
      <c r="F10" s="458">
        <v>4</v>
      </c>
      <c r="G10" s="459" t="s">
        <v>12</v>
      </c>
      <c r="H10" s="614" t="str">
        <f>'Rencana Aksi 2'!F10</f>
        <v>Kepala Sekolah</v>
      </c>
      <c r="I10" s="595"/>
      <c r="J10" s="460"/>
      <c r="K10" s="460"/>
      <c r="L10" s="460"/>
      <c r="M10" s="460"/>
      <c r="N10" s="460"/>
      <c r="O10" s="460"/>
      <c r="P10" s="460"/>
      <c r="Q10" s="460"/>
      <c r="R10" s="460"/>
      <c r="S10" s="460"/>
      <c r="T10" s="460"/>
      <c r="U10" s="460"/>
      <c r="V10" s="460"/>
      <c r="W10" s="460"/>
      <c r="X10" s="460"/>
      <c r="Y10" s="460"/>
    </row>
    <row r="11" spans="1:25" ht="14.5" customHeight="1">
      <c r="A11" s="456">
        <v>5</v>
      </c>
      <c r="B11" s="457" t="s">
        <v>323</v>
      </c>
      <c r="C11" s="614" t="str">
        <f>'Rencana Aksi 2'!C11</f>
        <v>SMA Negeri 1 Tikke Raya</v>
      </c>
      <c r="D11" s="597"/>
      <c r="E11" s="595"/>
      <c r="F11" s="458">
        <v>5</v>
      </c>
      <c r="G11" s="459" t="s">
        <v>323</v>
      </c>
      <c r="H11" s="614" t="str">
        <f>'Rencana Aksi 2'!F11</f>
        <v>SMA Negeri 1 Tikke Raya</v>
      </c>
      <c r="I11" s="595"/>
      <c r="J11" s="460"/>
      <c r="K11" s="460"/>
      <c r="L11" s="460"/>
      <c r="M11" s="460"/>
      <c r="N11" s="460"/>
      <c r="O11" s="460"/>
      <c r="P11" s="460"/>
      <c r="Q11" s="460"/>
      <c r="R11" s="460"/>
      <c r="S11" s="460"/>
      <c r="T11" s="460"/>
      <c r="U11" s="460"/>
      <c r="V11" s="460"/>
      <c r="W11" s="460"/>
      <c r="X11" s="460"/>
      <c r="Y11" s="460"/>
    </row>
    <row r="12" spans="1:25" ht="14.5">
      <c r="A12" s="616" t="s">
        <v>46</v>
      </c>
      <c r="B12" s="597"/>
      <c r="C12" s="597"/>
      <c r="D12" s="597"/>
      <c r="E12" s="597"/>
      <c r="F12" s="597"/>
      <c r="G12" s="597"/>
      <c r="H12" s="597"/>
      <c r="I12" s="595"/>
    </row>
    <row r="13" spans="1:25" ht="14.5">
      <c r="A13" s="617">
        <v>1</v>
      </c>
      <c r="B13" s="618" t="str">
        <f>'Rencana Aksi 2'!B13:C17</f>
        <v>Tersedianya Dokumen/Laporan Pelaksanaan Tugas sesuai yang ditetapkan</v>
      </c>
      <c r="C13" s="619"/>
      <c r="D13" s="607" t="s">
        <v>373</v>
      </c>
      <c r="E13" s="597"/>
      <c r="F13" s="597"/>
      <c r="G13" s="595"/>
      <c r="H13" s="624" t="s">
        <v>375</v>
      </c>
      <c r="I13" s="595"/>
    </row>
    <row r="14" spans="1:25" ht="24" customHeight="1">
      <c r="A14" s="599"/>
      <c r="B14" s="620"/>
      <c r="C14" s="621"/>
      <c r="D14" s="453">
        <v>1</v>
      </c>
      <c r="E14" s="612" t="str">
        <f>'Rencana Aksi 2'!E14:F14</f>
        <v>Laporan Penilaian Kinerja Guru</v>
      </c>
      <c r="F14" s="625"/>
      <c r="G14" s="626"/>
      <c r="H14" s="461">
        <v>1</v>
      </c>
      <c r="I14" s="462" t="s">
        <v>376</v>
      </c>
    </row>
    <row r="15" spans="1:25" ht="14.5" customHeight="1">
      <c r="A15" s="599"/>
      <c r="B15" s="620"/>
      <c r="C15" s="621"/>
      <c r="D15" s="461">
        <v>2</v>
      </c>
      <c r="E15" s="612" t="str">
        <f>'Rencana Aksi 2'!E15:F15</f>
        <v xml:space="preserve"> Laporan Wali Kelas </v>
      </c>
      <c r="F15" s="625"/>
      <c r="G15" s="626"/>
      <c r="H15" s="461">
        <v>2</v>
      </c>
      <c r="I15" s="462" t="s">
        <v>376</v>
      </c>
    </row>
    <row r="16" spans="1:25" ht="46" customHeight="1">
      <c r="A16" s="599"/>
      <c r="B16" s="620"/>
      <c r="C16" s="621"/>
      <c r="D16" s="461">
        <v>3</v>
      </c>
      <c r="E16" s="612" t="str">
        <f>'Rencana Aksi 2'!E16:F16</f>
        <v>Laporan Pengawas/panitia Penilaian dan Evaluasi terhadap Proses Pembelajaran berupa kegiatan PAT/PAS</v>
      </c>
      <c r="F16" s="625"/>
      <c r="G16" s="626"/>
      <c r="H16" s="461">
        <v>3</v>
      </c>
      <c r="I16" s="462" t="s">
        <v>376</v>
      </c>
    </row>
    <row r="17" spans="1:9" ht="14.5" customHeight="1">
      <c r="A17" s="600"/>
      <c r="B17" s="622"/>
      <c r="C17" s="623"/>
      <c r="D17" s="461">
        <v>4</v>
      </c>
      <c r="E17" s="612"/>
      <c r="F17" s="625"/>
      <c r="G17" s="626"/>
      <c r="H17" s="461">
        <v>4</v>
      </c>
      <c r="I17" s="462" t="s">
        <v>376</v>
      </c>
    </row>
    <row r="18" spans="1:9" ht="14.5">
      <c r="A18" s="617">
        <v>2</v>
      </c>
      <c r="B18" s="618" t="s">
        <v>28</v>
      </c>
      <c r="C18" s="619"/>
      <c r="D18" s="607" t="s">
        <v>373</v>
      </c>
      <c r="E18" s="597"/>
      <c r="F18" s="597"/>
      <c r="G18" s="595"/>
      <c r="H18" s="624" t="s">
        <v>375</v>
      </c>
      <c r="I18" s="595"/>
    </row>
    <row r="19" spans="1:9" ht="14.5">
      <c r="A19" s="599"/>
      <c r="B19" s="620"/>
      <c r="C19" s="621"/>
      <c r="D19" s="461">
        <v>1</v>
      </c>
      <c r="E19" s="612" t="str">
        <f>'Rencana Aksi 2'!E19:F19</f>
        <v>Laporan Pengembangan Diri</v>
      </c>
      <c r="F19" s="625"/>
      <c r="G19" s="626"/>
      <c r="H19" s="461">
        <v>1</v>
      </c>
      <c r="I19" s="462" t="s">
        <v>376</v>
      </c>
    </row>
    <row r="20" spans="1:9" ht="14.5" customHeight="1">
      <c r="A20" s="599"/>
      <c r="B20" s="620"/>
      <c r="C20" s="621"/>
      <c r="D20" s="461">
        <v>2</v>
      </c>
      <c r="E20" s="612" t="str">
        <f>'Rencana Aksi 2'!E20:F20</f>
        <v>Laporan Kolektiif Lainnya</v>
      </c>
      <c r="F20" s="625"/>
      <c r="G20" s="626"/>
      <c r="H20" s="461">
        <v>2</v>
      </c>
      <c r="I20" s="462" t="s">
        <v>376</v>
      </c>
    </row>
    <row r="21" spans="1:9" ht="14.5" customHeight="1">
      <c r="A21" s="600"/>
      <c r="B21" s="622"/>
      <c r="C21" s="623"/>
      <c r="D21" s="461">
        <v>3</v>
      </c>
      <c r="E21" s="612"/>
      <c r="F21" s="625"/>
      <c r="G21" s="626"/>
      <c r="H21" s="461">
        <v>3</v>
      </c>
      <c r="I21" s="462" t="s">
        <v>376</v>
      </c>
    </row>
    <row r="22" spans="1:9" ht="14.5">
      <c r="A22" s="463">
        <v>3</v>
      </c>
      <c r="B22" s="627" t="s">
        <v>28</v>
      </c>
      <c r="C22" s="628"/>
      <c r="D22" s="607" t="s">
        <v>373</v>
      </c>
      <c r="E22" s="597"/>
      <c r="F22" s="597"/>
      <c r="G22" s="595"/>
      <c r="H22" s="624" t="s">
        <v>375</v>
      </c>
      <c r="I22" s="595"/>
    </row>
    <row r="23" spans="1:9" ht="27" customHeight="1">
      <c r="A23" s="464"/>
      <c r="B23" s="629"/>
      <c r="C23" s="630"/>
      <c r="D23" s="461">
        <v>1</v>
      </c>
      <c r="E23" s="612" t="str">
        <f>'Rencana Aksi 2'!E24:F24</f>
        <v>laporan karya tulis Penelitian Tindakan Kelas (PTK)</v>
      </c>
      <c r="F23" s="625"/>
      <c r="G23" s="626"/>
      <c r="H23" s="461">
        <v>1</v>
      </c>
      <c r="I23" s="462" t="s">
        <v>376</v>
      </c>
    </row>
    <row r="24" spans="1:9" ht="31" customHeight="1">
      <c r="A24" s="464"/>
      <c r="B24" s="629"/>
      <c r="C24" s="630"/>
      <c r="D24" s="461">
        <v>2</v>
      </c>
      <c r="E24" s="612" t="str">
        <f>'Rencana Aksi 2'!E25:F25</f>
        <v>dokumen modul/diktat pembelajaran per semester di Gunakan di sekolahnya</v>
      </c>
      <c r="F24" s="625"/>
      <c r="G24" s="626"/>
      <c r="H24" s="461">
        <v>2</v>
      </c>
      <c r="I24" s="462" t="s">
        <v>376</v>
      </c>
    </row>
    <row r="25" spans="1:9" ht="16.5" customHeight="1">
      <c r="A25" s="464"/>
      <c r="B25" s="631"/>
      <c r="C25" s="632"/>
      <c r="D25" s="461">
        <v>3</v>
      </c>
      <c r="E25" s="612"/>
      <c r="F25" s="625"/>
      <c r="G25" s="626"/>
      <c r="H25" s="461">
        <v>3</v>
      </c>
      <c r="I25" s="462" t="s">
        <v>376</v>
      </c>
    </row>
    <row r="26" spans="1:9" ht="14.5">
      <c r="A26" s="617">
        <v>4</v>
      </c>
      <c r="B26" s="618" t="s">
        <v>28</v>
      </c>
      <c r="C26" s="619"/>
      <c r="D26" s="607" t="s">
        <v>373</v>
      </c>
      <c r="E26" s="597"/>
      <c r="F26" s="597"/>
      <c r="G26" s="595"/>
      <c r="H26" s="624" t="s">
        <v>375</v>
      </c>
      <c r="I26" s="595"/>
    </row>
    <row r="27" spans="1:9" ht="68" customHeight="1">
      <c r="A27" s="599"/>
      <c r="B27" s="620"/>
      <c r="C27" s="621"/>
      <c r="D27" s="461">
        <v>1</v>
      </c>
      <c r="E27" s="612" t="str">
        <f>'Rencana Aksi 2'!E28:F28</f>
        <v>SK panitia ujian penilaian dan evaluasi terhadap proses dan hasil belajar tingkat sekolah Ujian Sekolah Tahun Pelajaran 2021/2022</v>
      </c>
      <c r="F27" s="625"/>
      <c r="G27" s="626"/>
      <c r="H27" s="461">
        <v>1</v>
      </c>
      <c r="I27" s="462" t="s">
        <v>376</v>
      </c>
    </row>
    <row r="28" spans="1:9" ht="66" customHeight="1">
      <c r="A28" s="599"/>
      <c r="B28" s="620"/>
      <c r="C28" s="621"/>
      <c r="D28" s="461">
        <v>2</v>
      </c>
      <c r="E28" s="612" t="str">
        <f>'Rencana Aksi 2'!E29:F29</f>
        <v>SK  panitia ujian penilaian dan evaluasi terhadap proses dan hasil belajar tingkat nasional Ujian Kompetensi Keahlian Tahun Pelajaran 2021/2022</v>
      </c>
      <c r="F28" s="625"/>
      <c r="G28" s="626"/>
      <c r="H28" s="461">
        <v>2</v>
      </c>
      <c r="I28" s="462" t="s">
        <v>376</v>
      </c>
    </row>
    <row r="29" spans="1:9" ht="14.5" customHeight="1">
      <c r="A29" s="599"/>
      <c r="B29" s="620"/>
      <c r="C29" s="621"/>
      <c r="D29" s="461">
        <v>3</v>
      </c>
      <c r="E29" s="612" t="str">
        <f>'Rencana Aksi 2'!E30:F30</f>
        <v>SK panitia penilaian dan evaluasi tingkat nasional, Asesmen Nasiona</v>
      </c>
      <c r="F29" s="625"/>
      <c r="G29" s="626"/>
      <c r="H29" s="461">
        <v>3</v>
      </c>
      <c r="I29" s="462" t="s">
        <v>376</v>
      </c>
    </row>
    <row r="30" spans="1:9" ht="15.75" customHeight="1">
      <c r="A30" s="600"/>
      <c r="B30" s="622"/>
      <c r="C30" s="623"/>
      <c r="D30" s="461">
        <v>4</v>
      </c>
      <c r="E30" s="612" t="str">
        <f>'Rencana Aksi 2'!E31:F31</f>
        <v>Kartu anggota aktif PGRI</v>
      </c>
      <c r="F30" s="625"/>
      <c r="G30" s="626"/>
      <c r="H30" s="461">
        <v>4</v>
      </c>
      <c r="I30" s="462" t="s">
        <v>376</v>
      </c>
    </row>
    <row r="31" spans="1:9" ht="15.75" customHeight="1">
      <c r="D31" s="454"/>
      <c r="H31" s="454"/>
    </row>
    <row r="32" spans="1:9" ht="15.75" customHeight="1">
      <c r="A32" s="440"/>
      <c r="B32" s="440"/>
      <c r="C32" s="440"/>
      <c r="D32" s="455"/>
      <c r="E32" s="440"/>
      <c r="F32" s="592" t="str">
        <f>'Rencana Aksi 2'!D34</f>
        <v>Tikke, 03 Januari 2022</v>
      </c>
      <c r="G32" s="593"/>
      <c r="H32" s="593"/>
      <c r="I32" s="593"/>
    </row>
    <row r="33" spans="1:9" ht="15.75" customHeight="1">
      <c r="A33" s="592"/>
      <c r="B33" s="593"/>
      <c r="C33" s="593"/>
      <c r="D33" s="455"/>
      <c r="E33" s="439"/>
      <c r="F33" s="592" t="s">
        <v>110</v>
      </c>
      <c r="G33" s="593"/>
      <c r="H33" s="593"/>
      <c r="I33" s="593"/>
    </row>
    <row r="34" spans="1:9" ht="15.75" customHeight="1">
      <c r="A34" s="592"/>
      <c r="B34" s="593"/>
      <c r="C34" s="593"/>
      <c r="D34" s="455"/>
      <c r="E34" s="439"/>
      <c r="F34" s="592"/>
      <c r="G34" s="593"/>
      <c r="H34" s="593"/>
      <c r="I34" s="593"/>
    </row>
    <row r="35" spans="1:9" ht="15.75" customHeight="1">
      <c r="A35" s="592"/>
      <c r="B35" s="593"/>
      <c r="C35" s="593"/>
      <c r="D35" s="455"/>
      <c r="E35" s="439"/>
      <c r="F35" s="592"/>
      <c r="G35" s="593"/>
      <c r="H35" s="593"/>
      <c r="I35" s="593"/>
    </row>
    <row r="36" spans="1:9" ht="15.75" customHeight="1">
      <c r="A36" s="592"/>
      <c r="B36" s="593"/>
      <c r="C36" s="593"/>
      <c r="D36" s="455"/>
      <c r="E36" s="439"/>
      <c r="F36" s="592"/>
      <c r="G36" s="593"/>
      <c r="H36" s="593"/>
      <c r="I36" s="593"/>
    </row>
    <row r="37" spans="1:9" ht="15.75" customHeight="1">
      <c r="A37" s="592"/>
      <c r="B37" s="593"/>
      <c r="C37" s="593"/>
      <c r="D37" s="455"/>
      <c r="E37" s="439"/>
      <c r="F37" s="592" t="str">
        <f>'Rencana Aksi 2'!D39</f>
        <v>ARMAN S.Pd</v>
      </c>
      <c r="G37" s="593"/>
      <c r="H37" s="593"/>
      <c r="I37" s="593"/>
    </row>
    <row r="38" spans="1:9" ht="15.75" customHeight="1">
      <c r="A38" s="592"/>
      <c r="B38" s="593"/>
      <c r="C38" s="593"/>
      <c r="D38" s="455"/>
      <c r="E38" s="439"/>
      <c r="F38" s="592" t="str">
        <f>'Rencana Aksi 2'!D40</f>
        <v>NIP. 19760702 2002 12 1 004</v>
      </c>
      <c r="G38" s="593"/>
      <c r="H38" s="593"/>
      <c r="I38" s="593"/>
    </row>
    <row r="39" spans="1:9" ht="15.75" customHeight="1">
      <c r="D39" s="454"/>
      <c r="H39" s="454"/>
    </row>
    <row r="40" spans="1:9" ht="15.75" customHeight="1">
      <c r="D40" s="454"/>
      <c r="H40" s="454"/>
    </row>
    <row r="41" spans="1:9" ht="15.75" customHeight="1">
      <c r="D41" s="454"/>
      <c r="H41" s="454"/>
    </row>
    <row r="42" spans="1:9" ht="15.75" customHeight="1">
      <c r="D42" s="454"/>
      <c r="H42" s="454"/>
    </row>
    <row r="43" spans="1:9" ht="15.75" customHeight="1">
      <c r="D43" s="454"/>
      <c r="H43" s="454"/>
    </row>
    <row r="44" spans="1:9" ht="15.75" customHeight="1">
      <c r="D44" s="454"/>
      <c r="H44" s="454"/>
    </row>
    <row r="45" spans="1:9" ht="15.75" customHeight="1">
      <c r="D45" s="454"/>
      <c r="H45" s="454"/>
    </row>
    <row r="46" spans="1:9" ht="15.75" customHeight="1">
      <c r="D46" s="454"/>
      <c r="H46" s="454"/>
    </row>
    <row r="47" spans="1:9" ht="15.75" customHeight="1">
      <c r="D47" s="454"/>
      <c r="H47" s="454"/>
    </row>
    <row r="48" spans="1:9" ht="15.75" customHeight="1">
      <c r="D48" s="454"/>
      <c r="H48" s="454"/>
    </row>
    <row r="49" spans="4:8" ht="15.75" customHeight="1">
      <c r="D49" s="454"/>
      <c r="H49" s="454"/>
    </row>
    <row r="50" spans="4:8" ht="15.75" customHeight="1">
      <c r="D50" s="454"/>
      <c r="H50" s="454"/>
    </row>
    <row r="51" spans="4:8" ht="15.75" customHeight="1">
      <c r="D51" s="454"/>
      <c r="H51" s="454"/>
    </row>
    <row r="52" spans="4:8" ht="15.75" customHeight="1">
      <c r="D52" s="454"/>
      <c r="H52" s="454"/>
    </row>
    <row r="53" spans="4:8" ht="15.75" customHeight="1">
      <c r="D53" s="454"/>
      <c r="H53" s="454"/>
    </row>
    <row r="54" spans="4:8" ht="15.75" customHeight="1">
      <c r="D54" s="454"/>
      <c r="H54" s="454"/>
    </row>
    <row r="55" spans="4:8" ht="15.75" customHeight="1">
      <c r="D55" s="454"/>
      <c r="H55" s="454"/>
    </row>
    <row r="56" spans="4:8" ht="15.75" customHeight="1">
      <c r="D56" s="454"/>
      <c r="H56" s="454"/>
    </row>
    <row r="57" spans="4:8" ht="15.75" customHeight="1">
      <c r="D57" s="454"/>
      <c r="H57" s="454"/>
    </row>
    <row r="58" spans="4:8" ht="15.75" customHeight="1">
      <c r="D58" s="454"/>
      <c r="H58" s="454"/>
    </row>
    <row r="59" spans="4:8" ht="15.75" customHeight="1">
      <c r="D59" s="454"/>
      <c r="H59" s="454"/>
    </row>
    <row r="60" spans="4:8" ht="15.75" customHeight="1">
      <c r="D60" s="454"/>
      <c r="H60" s="454"/>
    </row>
    <row r="61" spans="4:8" ht="15.75" customHeight="1">
      <c r="D61" s="454"/>
      <c r="H61" s="454"/>
    </row>
    <row r="62" spans="4:8" ht="15.75" customHeight="1">
      <c r="D62" s="454"/>
      <c r="H62" s="454"/>
    </row>
    <row r="63" spans="4:8" ht="15.75" customHeight="1">
      <c r="D63" s="454"/>
      <c r="H63" s="454"/>
    </row>
    <row r="64" spans="4:8" ht="15.75" customHeight="1">
      <c r="D64" s="454"/>
      <c r="H64" s="454"/>
    </row>
    <row r="65" spans="4:8" ht="15.75" customHeight="1">
      <c r="D65" s="454"/>
      <c r="H65" s="454"/>
    </row>
    <row r="66" spans="4:8" ht="15.75" customHeight="1">
      <c r="D66" s="454"/>
      <c r="H66" s="454"/>
    </row>
    <row r="67" spans="4:8" ht="15.75" customHeight="1">
      <c r="D67" s="454"/>
      <c r="H67" s="454"/>
    </row>
    <row r="68" spans="4:8" ht="15.75" customHeight="1">
      <c r="D68" s="454"/>
      <c r="H68" s="454"/>
    </row>
    <row r="69" spans="4:8" ht="15.75" customHeight="1">
      <c r="D69" s="454"/>
      <c r="H69" s="454"/>
    </row>
    <row r="70" spans="4:8" ht="15.75" customHeight="1">
      <c r="D70" s="454"/>
      <c r="H70" s="454"/>
    </row>
    <row r="71" spans="4:8" ht="15.75" customHeight="1">
      <c r="D71" s="454"/>
      <c r="H71" s="454"/>
    </row>
    <row r="72" spans="4:8" ht="15.75" customHeight="1">
      <c r="D72" s="454"/>
      <c r="H72" s="454"/>
    </row>
    <row r="73" spans="4:8" ht="15.75" customHeight="1">
      <c r="D73" s="454"/>
      <c r="H73" s="454"/>
    </row>
    <row r="74" spans="4:8" ht="15.75" customHeight="1">
      <c r="D74" s="454"/>
      <c r="H74" s="454"/>
    </row>
    <row r="75" spans="4:8" ht="15.75" customHeight="1">
      <c r="D75" s="454"/>
      <c r="H75" s="454"/>
    </row>
    <row r="76" spans="4:8" ht="15.75" customHeight="1">
      <c r="D76" s="454"/>
      <c r="H76" s="454"/>
    </row>
    <row r="77" spans="4:8" ht="15.75" customHeight="1">
      <c r="D77" s="454"/>
      <c r="H77" s="454"/>
    </row>
    <row r="78" spans="4:8" ht="15.75" customHeight="1">
      <c r="D78" s="454"/>
      <c r="H78" s="454"/>
    </row>
    <row r="79" spans="4:8" ht="15.75" customHeight="1">
      <c r="D79" s="454"/>
      <c r="H79" s="454"/>
    </row>
    <row r="80" spans="4:8" ht="15.75" customHeight="1">
      <c r="D80" s="454"/>
      <c r="H80" s="454"/>
    </row>
    <row r="81" spans="4:8" ht="15.75" customHeight="1">
      <c r="D81" s="454"/>
      <c r="H81" s="454"/>
    </row>
    <row r="82" spans="4:8" ht="15.75" customHeight="1">
      <c r="D82" s="454"/>
      <c r="H82" s="454"/>
    </row>
    <row r="83" spans="4:8" ht="15.75" customHeight="1">
      <c r="D83" s="454"/>
      <c r="H83" s="454"/>
    </row>
    <row r="84" spans="4:8" ht="15.75" customHeight="1">
      <c r="D84" s="454"/>
      <c r="H84" s="454"/>
    </row>
    <row r="85" spans="4:8" ht="15.75" customHeight="1">
      <c r="D85" s="454"/>
      <c r="H85" s="454"/>
    </row>
    <row r="86" spans="4:8" ht="15.75" customHeight="1">
      <c r="D86" s="454"/>
      <c r="H86" s="454"/>
    </row>
    <row r="87" spans="4:8" ht="15.75" customHeight="1">
      <c r="D87" s="454"/>
      <c r="H87" s="454"/>
    </row>
    <row r="88" spans="4:8" ht="15.75" customHeight="1">
      <c r="D88" s="454"/>
      <c r="H88" s="454"/>
    </row>
    <row r="89" spans="4:8" ht="15.75" customHeight="1">
      <c r="D89" s="454"/>
      <c r="H89" s="454"/>
    </row>
    <row r="90" spans="4:8" ht="15.75" customHeight="1">
      <c r="D90" s="454"/>
      <c r="H90" s="454"/>
    </row>
    <row r="91" spans="4:8" ht="15.75" customHeight="1">
      <c r="D91" s="454"/>
      <c r="H91" s="454"/>
    </row>
    <row r="92" spans="4:8" ht="15.75" customHeight="1">
      <c r="D92" s="454"/>
      <c r="H92" s="454"/>
    </row>
    <row r="93" spans="4:8" ht="15.75" customHeight="1">
      <c r="D93" s="454"/>
      <c r="H93" s="454"/>
    </row>
    <row r="94" spans="4:8" ht="15.75" customHeight="1">
      <c r="D94" s="454"/>
      <c r="H94" s="454"/>
    </row>
    <row r="95" spans="4:8" ht="15.75" customHeight="1">
      <c r="D95" s="454"/>
      <c r="H95" s="454"/>
    </row>
    <row r="96" spans="4:8" ht="15.75" customHeight="1">
      <c r="D96" s="454"/>
      <c r="H96" s="454"/>
    </row>
    <row r="97" spans="4:8" ht="15.75" customHeight="1">
      <c r="D97" s="454"/>
      <c r="H97" s="454"/>
    </row>
    <row r="98" spans="4:8" ht="15.75" customHeight="1">
      <c r="D98" s="454"/>
      <c r="H98" s="454"/>
    </row>
    <row r="99" spans="4:8" ht="15.75" customHeight="1">
      <c r="D99" s="454"/>
      <c r="H99" s="454"/>
    </row>
    <row r="100" spans="4:8" ht="15.75" customHeight="1">
      <c r="D100" s="454"/>
      <c r="H100" s="454"/>
    </row>
    <row r="101" spans="4:8" ht="15.75" customHeight="1">
      <c r="D101" s="454"/>
      <c r="H101" s="454"/>
    </row>
    <row r="102" spans="4:8" ht="15.75" customHeight="1">
      <c r="D102" s="454"/>
      <c r="H102" s="454"/>
    </row>
    <row r="103" spans="4:8" ht="15.75" customHeight="1">
      <c r="D103" s="454"/>
      <c r="H103" s="454"/>
    </row>
    <row r="104" spans="4:8" ht="15.75" customHeight="1">
      <c r="D104" s="454"/>
      <c r="H104" s="454"/>
    </row>
    <row r="105" spans="4:8" ht="15.75" customHeight="1">
      <c r="D105" s="454"/>
      <c r="H105" s="454"/>
    </row>
    <row r="106" spans="4:8" ht="15.75" customHeight="1">
      <c r="D106" s="454"/>
      <c r="H106" s="454"/>
    </row>
    <row r="107" spans="4:8" ht="15.75" customHeight="1">
      <c r="D107" s="454"/>
      <c r="H107" s="454"/>
    </row>
    <row r="108" spans="4:8" ht="15.75" customHeight="1">
      <c r="D108" s="454"/>
      <c r="H108" s="454"/>
    </row>
    <row r="109" spans="4:8" ht="15.75" customHeight="1">
      <c r="D109" s="454"/>
      <c r="H109" s="454"/>
    </row>
    <row r="110" spans="4:8" ht="15.75" customHeight="1">
      <c r="D110" s="454"/>
      <c r="H110" s="454"/>
    </row>
    <row r="111" spans="4:8" ht="15.75" customHeight="1">
      <c r="D111" s="454"/>
      <c r="H111" s="454"/>
    </row>
    <row r="112" spans="4:8" ht="15.75" customHeight="1">
      <c r="D112" s="454"/>
      <c r="H112" s="454"/>
    </row>
    <row r="113" spans="4:8" ht="15.75" customHeight="1">
      <c r="D113" s="454"/>
      <c r="H113" s="454"/>
    </row>
    <row r="114" spans="4:8" ht="15.75" customHeight="1">
      <c r="D114" s="454"/>
      <c r="H114" s="454"/>
    </row>
    <row r="115" spans="4:8" ht="15.75" customHeight="1">
      <c r="D115" s="454"/>
      <c r="H115" s="454"/>
    </row>
    <row r="116" spans="4:8" ht="15.75" customHeight="1">
      <c r="D116" s="454"/>
      <c r="H116" s="454"/>
    </row>
    <row r="117" spans="4:8" ht="15.75" customHeight="1">
      <c r="D117" s="454"/>
      <c r="H117" s="454"/>
    </row>
    <row r="118" spans="4:8" ht="15.75" customHeight="1">
      <c r="D118" s="454"/>
      <c r="H118" s="454"/>
    </row>
    <row r="119" spans="4:8" ht="15.75" customHeight="1">
      <c r="D119" s="454"/>
      <c r="H119" s="454"/>
    </row>
    <row r="120" spans="4:8" ht="15.75" customHeight="1">
      <c r="D120" s="454"/>
      <c r="H120" s="454"/>
    </row>
    <row r="121" spans="4:8" ht="15.75" customHeight="1">
      <c r="D121" s="454"/>
      <c r="H121" s="454"/>
    </row>
    <row r="122" spans="4:8" ht="15.75" customHeight="1">
      <c r="D122" s="454"/>
      <c r="H122" s="454"/>
    </row>
    <row r="123" spans="4:8" ht="15.75" customHeight="1">
      <c r="D123" s="454"/>
      <c r="H123" s="454"/>
    </row>
    <row r="124" spans="4:8" ht="15.75" customHeight="1">
      <c r="D124" s="454"/>
      <c r="H124" s="454"/>
    </row>
    <row r="125" spans="4:8" ht="15.75" customHeight="1">
      <c r="D125" s="454"/>
      <c r="H125" s="454"/>
    </row>
    <row r="126" spans="4:8" ht="15.75" customHeight="1">
      <c r="D126" s="454"/>
      <c r="H126" s="454"/>
    </row>
    <row r="127" spans="4:8" ht="15.75" customHeight="1">
      <c r="D127" s="454"/>
      <c r="H127" s="454"/>
    </row>
    <row r="128" spans="4:8" ht="15.75" customHeight="1">
      <c r="D128" s="454"/>
      <c r="H128" s="454"/>
    </row>
    <row r="129" spans="4:8" ht="15.75" customHeight="1">
      <c r="D129" s="454"/>
      <c r="H129" s="454"/>
    </row>
    <row r="130" spans="4:8" ht="15.75" customHeight="1">
      <c r="D130" s="454"/>
      <c r="H130" s="454"/>
    </row>
    <row r="131" spans="4:8" ht="15.75" customHeight="1">
      <c r="D131" s="454"/>
      <c r="H131" s="454"/>
    </row>
    <row r="132" spans="4:8" ht="15.75" customHeight="1">
      <c r="D132" s="454"/>
      <c r="H132" s="454"/>
    </row>
    <row r="133" spans="4:8" ht="15.75" customHeight="1">
      <c r="D133" s="454"/>
      <c r="H133" s="454"/>
    </row>
    <row r="134" spans="4:8" ht="15.75" customHeight="1">
      <c r="D134" s="454"/>
      <c r="H134" s="454"/>
    </row>
    <row r="135" spans="4:8" ht="15.75" customHeight="1">
      <c r="D135" s="454"/>
      <c r="H135" s="454"/>
    </row>
    <row r="136" spans="4:8" ht="15.75" customHeight="1">
      <c r="D136" s="454"/>
      <c r="H136" s="454"/>
    </row>
    <row r="137" spans="4:8" ht="15.75" customHeight="1">
      <c r="D137" s="454"/>
      <c r="H137" s="454"/>
    </row>
    <row r="138" spans="4:8" ht="15.75" customHeight="1">
      <c r="D138" s="454"/>
      <c r="H138" s="454"/>
    </row>
    <row r="139" spans="4:8" ht="15.75" customHeight="1">
      <c r="D139" s="454"/>
      <c r="H139" s="454"/>
    </row>
    <row r="140" spans="4:8" ht="15.75" customHeight="1">
      <c r="D140" s="454"/>
      <c r="H140" s="454"/>
    </row>
    <row r="141" spans="4:8" ht="15.75" customHeight="1">
      <c r="D141" s="454"/>
      <c r="H141" s="454"/>
    </row>
    <row r="142" spans="4:8" ht="15.75" customHeight="1">
      <c r="D142" s="454"/>
      <c r="H142" s="454"/>
    </row>
    <row r="143" spans="4:8" ht="15.75" customHeight="1">
      <c r="D143" s="454"/>
      <c r="H143" s="454"/>
    </row>
    <row r="144" spans="4:8" ht="15.75" customHeight="1">
      <c r="D144" s="454"/>
      <c r="H144" s="454"/>
    </row>
    <row r="145" spans="4:8" ht="15.75" customHeight="1">
      <c r="D145" s="454"/>
      <c r="H145" s="454"/>
    </row>
    <row r="146" spans="4:8" ht="15.75" customHeight="1">
      <c r="D146" s="454"/>
      <c r="H146" s="454"/>
    </row>
    <row r="147" spans="4:8" ht="15.75" customHeight="1">
      <c r="D147" s="454"/>
      <c r="H147" s="454"/>
    </row>
    <row r="148" spans="4:8" ht="15.75" customHeight="1">
      <c r="D148" s="454"/>
      <c r="H148" s="454"/>
    </row>
    <row r="149" spans="4:8" ht="15.75" customHeight="1">
      <c r="D149" s="454"/>
      <c r="H149" s="454"/>
    </row>
    <row r="150" spans="4:8" ht="15.75" customHeight="1">
      <c r="D150" s="454"/>
      <c r="H150" s="454"/>
    </row>
    <row r="151" spans="4:8" ht="15.75" customHeight="1">
      <c r="D151" s="454"/>
      <c r="H151" s="454"/>
    </row>
    <row r="152" spans="4:8" ht="15.75" customHeight="1">
      <c r="D152" s="454"/>
      <c r="H152" s="454"/>
    </row>
    <row r="153" spans="4:8" ht="15.75" customHeight="1">
      <c r="D153" s="454"/>
      <c r="H153" s="454"/>
    </row>
    <row r="154" spans="4:8" ht="15.75" customHeight="1">
      <c r="D154" s="454"/>
      <c r="H154" s="454"/>
    </row>
    <row r="155" spans="4:8" ht="15.75" customHeight="1">
      <c r="D155" s="454"/>
      <c r="H155" s="454"/>
    </row>
    <row r="156" spans="4:8" ht="15.75" customHeight="1">
      <c r="D156" s="454"/>
      <c r="H156" s="454"/>
    </row>
    <row r="157" spans="4:8" ht="15.75" customHeight="1">
      <c r="D157" s="454"/>
      <c r="H157" s="454"/>
    </row>
    <row r="158" spans="4:8" ht="15.75" customHeight="1">
      <c r="D158" s="454"/>
      <c r="H158" s="454"/>
    </row>
    <row r="159" spans="4:8" ht="15.75" customHeight="1">
      <c r="D159" s="454"/>
      <c r="H159" s="454"/>
    </row>
    <row r="160" spans="4:8" ht="15.75" customHeight="1">
      <c r="D160" s="454"/>
      <c r="H160" s="454"/>
    </row>
    <row r="161" spans="4:8" ht="15.75" customHeight="1">
      <c r="D161" s="454"/>
      <c r="H161" s="454"/>
    </row>
    <row r="162" spans="4:8" ht="15.75" customHeight="1">
      <c r="D162" s="454"/>
      <c r="H162" s="454"/>
    </row>
    <row r="163" spans="4:8" ht="15.75" customHeight="1">
      <c r="D163" s="454"/>
      <c r="H163" s="454"/>
    </row>
    <row r="164" spans="4:8" ht="15.75" customHeight="1">
      <c r="D164" s="454"/>
      <c r="H164" s="454"/>
    </row>
    <row r="165" spans="4:8" ht="15.75" customHeight="1">
      <c r="D165" s="454"/>
      <c r="H165" s="454"/>
    </row>
    <row r="166" spans="4:8" ht="15.75" customHeight="1">
      <c r="D166" s="454"/>
      <c r="H166" s="454"/>
    </row>
    <row r="167" spans="4:8" ht="15.75" customHeight="1">
      <c r="D167" s="454"/>
      <c r="H167" s="454"/>
    </row>
    <row r="168" spans="4:8" ht="15.75" customHeight="1">
      <c r="D168" s="454"/>
      <c r="H168" s="454"/>
    </row>
    <row r="169" spans="4:8" ht="15.75" customHeight="1">
      <c r="D169" s="454"/>
      <c r="H169" s="454"/>
    </row>
    <row r="170" spans="4:8" ht="15.75" customHeight="1">
      <c r="D170" s="454"/>
      <c r="H170" s="454"/>
    </row>
    <row r="171" spans="4:8" ht="15.75" customHeight="1">
      <c r="D171" s="454"/>
      <c r="H171" s="454"/>
    </row>
    <row r="172" spans="4:8" ht="15.75" customHeight="1">
      <c r="D172" s="454"/>
      <c r="H172" s="454"/>
    </row>
    <row r="173" spans="4:8" ht="15.75" customHeight="1">
      <c r="D173" s="454"/>
      <c r="H173" s="454"/>
    </row>
    <row r="174" spans="4:8" ht="15.75" customHeight="1">
      <c r="D174" s="454"/>
      <c r="H174" s="454"/>
    </row>
    <row r="175" spans="4:8" ht="15.75" customHeight="1">
      <c r="D175" s="454"/>
      <c r="H175" s="454"/>
    </row>
    <row r="176" spans="4:8" ht="15.75" customHeight="1">
      <c r="D176" s="454"/>
      <c r="H176" s="454"/>
    </row>
    <row r="177" spans="4:8" ht="15.75" customHeight="1">
      <c r="D177" s="454"/>
      <c r="H177" s="454"/>
    </row>
    <row r="178" spans="4:8" ht="15.75" customHeight="1">
      <c r="D178" s="454"/>
      <c r="H178" s="454"/>
    </row>
    <row r="179" spans="4:8" ht="15.75" customHeight="1">
      <c r="D179" s="454"/>
      <c r="H179" s="454"/>
    </row>
    <row r="180" spans="4:8" ht="15.75" customHeight="1">
      <c r="D180" s="454"/>
      <c r="H180" s="454"/>
    </row>
    <row r="181" spans="4:8" ht="15.75" customHeight="1">
      <c r="D181" s="454"/>
      <c r="H181" s="454"/>
    </row>
    <row r="182" spans="4:8" ht="15.75" customHeight="1">
      <c r="D182" s="454"/>
      <c r="H182" s="454"/>
    </row>
    <row r="183" spans="4:8" ht="15.75" customHeight="1">
      <c r="D183" s="454"/>
      <c r="H183" s="454"/>
    </row>
    <row r="184" spans="4:8" ht="15.75" customHeight="1">
      <c r="D184" s="454"/>
      <c r="H184" s="454"/>
    </row>
    <row r="185" spans="4:8" ht="15.75" customHeight="1">
      <c r="D185" s="454"/>
      <c r="H185" s="454"/>
    </row>
    <row r="186" spans="4:8" ht="15.75" customHeight="1">
      <c r="D186" s="454"/>
      <c r="H186" s="454"/>
    </row>
    <row r="187" spans="4:8" ht="15.75" customHeight="1">
      <c r="D187" s="454"/>
      <c r="H187" s="454"/>
    </row>
    <row r="188" spans="4:8" ht="15.75" customHeight="1">
      <c r="D188" s="454"/>
      <c r="H188" s="454"/>
    </row>
    <row r="189" spans="4:8" ht="15.75" customHeight="1">
      <c r="D189" s="454"/>
      <c r="H189" s="454"/>
    </row>
    <row r="190" spans="4:8" ht="15.75" customHeight="1">
      <c r="D190" s="454"/>
      <c r="H190" s="454"/>
    </row>
    <row r="191" spans="4:8" ht="15.75" customHeight="1">
      <c r="D191" s="454"/>
      <c r="H191" s="454"/>
    </row>
    <row r="192" spans="4:8" ht="15.75" customHeight="1">
      <c r="D192" s="454"/>
      <c r="H192" s="454"/>
    </row>
    <row r="193" spans="4:8" ht="15.75" customHeight="1">
      <c r="D193" s="454"/>
      <c r="H193" s="454"/>
    </row>
    <row r="194" spans="4:8" ht="15.75" customHeight="1">
      <c r="D194" s="454"/>
      <c r="H194" s="454"/>
    </row>
    <row r="195" spans="4:8" ht="15.75" customHeight="1">
      <c r="D195" s="454"/>
      <c r="H195" s="454"/>
    </row>
    <row r="196" spans="4:8" ht="15.75" customHeight="1">
      <c r="D196" s="454"/>
      <c r="H196" s="454"/>
    </row>
    <row r="197" spans="4:8" ht="15.75" customHeight="1">
      <c r="D197" s="454"/>
      <c r="H197" s="454"/>
    </row>
    <row r="198" spans="4:8" ht="15.75" customHeight="1">
      <c r="D198" s="454"/>
      <c r="H198" s="454"/>
    </row>
    <row r="199" spans="4:8" ht="15.75" customHeight="1">
      <c r="D199" s="454"/>
      <c r="H199" s="454"/>
    </row>
    <row r="200" spans="4:8" ht="15.75" customHeight="1">
      <c r="D200" s="454"/>
      <c r="H200" s="454"/>
    </row>
    <row r="201" spans="4:8" ht="15.75" customHeight="1">
      <c r="D201" s="454"/>
      <c r="H201" s="454"/>
    </row>
    <row r="202" spans="4:8" ht="15.75" customHeight="1">
      <c r="D202" s="454"/>
      <c r="H202" s="454"/>
    </row>
    <row r="203" spans="4:8" ht="15.75" customHeight="1">
      <c r="D203" s="454"/>
      <c r="H203" s="454"/>
    </row>
    <row r="204" spans="4:8" ht="15.75" customHeight="1">
      <c r="D204" s="454"/>
      <c r="H204" s="454"/>
    </row>
    <row r="205" spans="4:8" ht="15.75" customHeight="1">
      <c r="D205" s="454"/>
      <c r="H205" s="454"/>
    </row>
    <row r="206" spans="4:8" ht="15.75" customHeight="1">
      <c r="D206" s="454"/>
      <c r="H206" s="454"/>
    </row>
    <row r="207" spans="4:8" ht="15.75" customHeight="1">
      <c r="D207" s="454"/>
      <c r="H207" s="454"/>
    </row>
    <row r="208" spans="4:8" ht="15.75" customHeight="1">
      <c r="D208" s="454"/>
      <c r="H208" s="454"/>
    </row>
    <row r="209" spans="4:8" ht="15.75" customHeight="1">
      <c r="D209" s="454"/>
      <c r="H209" s="454"/>
    </row>
    <row r="210" spans="4:8" ht="15.75" customHeight="1">
      <c r="D210" s="454"/>
      <c r="H210" s="454"/>
    </row>
    <row r="211" spans="4:8" ht="15.75" customHeight="1">
      <c r="D211" s="454"/>
      <c r="H211" s="454"/>
    </row>
    <row r="212" spans="4:8" ht="15.75" customHeight="1">
      <c r="D212" s="454"/>
      <c r="H212" s="454"/>
    </row>
    <row r="213" spans="4:8" ht="15.75" customHeight="1">
      <c r="D213" s="454"/>
      <c r="H213" s="454"/>
    </row>
    <row r="214" spans="4:8" ht="15.75" customHeight="1">
      <c r="D214" s="454"/>
      <c r="H214" s="454"/>
    </row>
    <row r="215" spans="4:8" ht="15.75" customHeight="1">
      <c r="D215" s="454"/>
      <c r="H215" s="454"/>
    </row>
    <row r="216" spans="4:8" ht="15.75" customHeight="1">
      <c r="D216" s="454"/>
      <c r="H216" s="454"/>
    </row>
    <row r="217" spans="4:8" ht="15.75" customHeight="1">
      <c r="D217" s="454"/>
      <c r="H217" s="454"/>
    </row>
    <row r="218" spans="4:8" ht="15.75" customHeight="1">
      <c r="D218" s="454"/>
      <c r="H218" s="454"/>
    </row>
    <row r="219" spans="4:8" ht="15.75" customHeight="1">
      <c r="D219" s="454"/>
      <c r="H219" s="454"/>
    </row>
    <row r="220" spans="4:8" ht="15.75" customHeight="1">
      <c r="D220" s="454"/>
      <c r="H220" s="454"/>
    </row>
    <row r="221" spans="4:8" ht="15.75" customHeight="1">
      <c r="D221" s="454"/>
      <c r="H221" s="454"/>
    </row>
    <row r="222" spans="4:8" ht="15.75" customHeight="1">
      <c r="D222" s="454"/>
      <c r="H222" s="454"/>
    </row>
    <row r="223" spans="4:8" ht="15.75" customHeight="1">
      <c r="D223" s="454"/>
      <c r="H223" s="454"/>
    </row>
    <row r="224" spans="4:8" ht="15.75" customHeight="1">
      <c r="D224" s="454"/>
      <c r="H224" s="454"/>
    </row>
    <row r="225" spans="4:8" ht="15.75" customHeight="1">
      <c r="D225" s="454"/>
      <c r="H225" s="454"/>
    </row>
    <row r="226" spans="4:8" ht="15.75" customHeight="1">
      <c r="D226" s="454"/>
      <c r="H226" s="454"/>
    </row>
    <row r="227" spans="4:8" ht="15.75" customHeight="1">
      <c r="D227" s="454"/>
      <c r="H227" s="454"/>
    </row>
    <row r="228" spans="4:8" ht="15.75" customHeight="1">
      <c r="D228" s="454"/>
      <c r="H228" s="454"/>
    </row>
    <row r="229" spans="4:8" ht="15.75" customHeight="1">
      <c r="D229" s="454"/>
      <c r="H229" s="454"/>
    </row>
    <row r="230" spans="4:8" ht="15.75" customHeight="1">
      <c r="D230" s="454"/>
      <c r="H230" s="454"/>
    </row>
    <row r="231" spans="4:8" ht="15.75" customHeight="1">
      <c r="D231" s="454"/>
      <c r="H231" s="454"/>
    </row>
    <row r="232" spans="4:8" ht="15.75" customHeight="1">
      <c r="D232" s="454"/>
      <c r="H232" s="454"/>
    </row>
    <row r="233" spans="4:8" ht="15.75" customHeight="1">
      <c r="D233" s="454"/>
      <c r="H233" s="454"/>
    </row>
    <row r="234" spans="4:8" ht="15.75" customHeight="1">
      <c r="D234" s="454"/>
      <c r="H234" s="454"/>
    </row>
    <row r="235" spans="4:8" ht="15.75" customHeight="1">
      <c r="D235" s="454"/>
      <c r="H235" s="454"/>
    </row>
    <row r="236" spans="4:8" ht="15.75" customHeight="1">
      <c r="D236" s="454"/>
      <c r="H236" s="454"/>
    </row>
    <row r="237" spans="4:8" ht="15.75" customHeight="1">
      <c r="D237" s="454"/>
      <c r="H237" s="454"/>
    </row>
    <row r="238" spans="4:8" ht="15.75" customHeight="1">
      <c r="D238" s="454"/>
      <c r="H238" s="454"/>
    </row>
    <row r="239" spans="4:8" ht="15.75" customHeight="1">
      <c r="D239" s="454"/>
      <c r="H239" s="454"/>
    </row>
    <row r="240" spans="4:8" ht="15.75" customHeight="1">
      <c r="D240" s="454"/>
      <c r="H240" s="454"/>
    </row>
    <row r="241" spans="4:8" ht="15.75" customHeight="1">
      <c r="D241" s="454"/>
      <c r="H241" s="454"/>
    </row>
    <row r="242" spans="4:8" ht="15.75" customHeight="1">
      <c r="D242" s="454"/>
      <c r="H242" s="454"/>
    </row>
    <row r="243" spans="4:8" ht="15.75" customHeight="1">
      <c r="D243" s="454"/>
      <c r="H243" s="454"/>
    </row>
    <row r="244" spans="4:8" ht="15.75" customHeight="1">
      <c r="D244" s="454"/>
      <c r="H244" s="454"/>
    </row>
    <row r="245" spans="4:8" ht="15.75" customHeight="1">
      <c r="D245" s="454"/>
      <c r="H245" s="454"/>
    </row>
    <row r="246" spans="4:8" ht="15.75" customHeight="1">
      <c r="D246" s="454"/>
      <c r="H246" s="454"/>
    </row>
    <row r="247" spans="4:8" ht="15.75" customHeight="1">
      <c r="D247" s="454"/>
      <c r="H247" s="454"/>
    </row>
    <row r="248" spans="4:8" ht="15.75" customHeight="1">
      <c r="D248" s="454"/>
      <c r="H248" s="454"/>
    </row>
    <row r="249" spans="4:8" ht="15.75" customHeight="1">
      <c r="D249" s="454"/>
      <c r="H249" s="454"/>
    </row>
    <row r="250" spans="4:8" ht="15.75" customHeight="1">
      <c r="D250" s="454"/>
      <c r="H250" s="454"/>
    </row>
    <row r="251" spans="4:8" ht="15.75" customHeight="1">
      <c r="D251" s="454"/>
      <c r="H251" s="454"/>
    </row>
    <row r="252" spans="4:8" ht="15.75" customHeight="1">
      <c r="D252" s="454"/>
      <c r="H252" s="454"/>
    </row>
    <row r="253" spans="4:8" ht="15.75" customHeight="1">
      <c r="D253" s="454"/>
      <c r="H253" s="454"/>
    </row>
    <row r="254" spans="4:8" ht="15.75" customHeight="1">
      <c r="D254" s="454"/>
      <c r="H254" s="454"/>
    </row>
    <row r="255" spans="4:8" ht="15.75" customHeight="1">
      <c r="D255" s="454"/>
      <c r="H255" s="454"/>
    </row>
    <row r="256" spans="4:8" ht="15.75" customHeight="1">
      <c r="D256" s="454"/>
      <c r="H256" s="454"/>
    </row>
    <row r="257" spans="4:8" ht="15.75" customHeight="1">
      <c r="D257" s="454"/>
      <c r="H257" s="454"/>
    </row>
    <row r="258" spans="4:8" ht="15.75" customHeight="1">
      <c r="D258" s="454"/>
      <c r="H258" s="454"/>
    </row>
    <row r="259" spans="4:8" ht="15.75" customHeight="1">
      <c r="D259" s="454"/>
      <c r="H259" s="454"/>
    </row>
    <row r="260" spans="4:8" ht="15.75" customHeight="1">
      <c r="D260" s="454"/>
      <c r="H260" s="454"/>
    </row>
    <row r="261" spans="4:8" ht="15.75" customHeight="1">
      <c r="D261" s="454"/>
      <c r="H261" s="454"/>
    </row>
    <row r="262" spans="4:8" ht="15.75" customHeight="1">
      <c r="D262" s="454"/>
      <c r="H262" s="454"/>
    </row>
    <row r="263" spans="4:8" ht="15.75" customHeight="1">
      <c r="D263" s="454"/>
      <c r="H263" s="454"/>
    </row>
    <row r="264" spans="4:8" ht="15.75" customHeight="1">
      <c r="D264" s="454"/>
      <c r="H264" s="454"/>
    </row>
    <row r="265" spans="4:8" ht="15.75" customHeight="1">
      <c r="D265" s="454"/>
      <c r="H265" s="454"/>
    </row>
    <row r="266" spans="4:8" ht="15.75" customHeight="1">
      <c r="D266" s="454"/>
      <c r="H266" s="454"/>
    </row>
    <row r="267" spans="4:8" ht="15.75" customHeight="1">
      <c r="D267" s="454"/>
      <c r="H267" s="454"/>
    </row>
    <row r="268" spans="4:8" ht="15.75" customHeight="1">
      <c r="D268" s="454"/>
      <c r="H268" s="454"/>
    </row>
    <row r="269" spans="4:8" ht="15.75" customHeight="1">
      <c r="D269" s="454"/>
      <c r="H269" s="454"/>
    </row>
    <row r="270" spans="4:8" ht="15.75" customHeight="1">
      <c r="D270" s="454"/>
      <c r="H270" s="454"/>
    </row>
    <row r="271" spans="4:8" ht="15.75" customHeight="1">
      <c r="D271" s="454"/>
      <c r="H271" s="454"/>
    </row>
    <row r="272" spans="4:8" ht="15.75" customHeight="1">
      <c r="D272" s="454"/>
      <c r="H272" s="454"/>
    </row>
    <row r="273" spans="4:8" ht="15.75" customHeight="1">
      <c r="D273" s="454"/>
      <c r="H273" s="454"/>
    </row>
    <row r="274" spans="4:8" ht="15.75" customHeight="1">
      <c r="D274" s="454"/>
      <c r="H274" s="454"/>
    </row>
    <row r="275" spans="4:8" ht="15.75" customHeight="1">
      <c r="D275" s="454"/>
      <c r="H275" s="454"/>
    </row>
    <row r="276" spans="4:8" ht="15.75" customHeight="1">
      <c r="D276" s="454"/>
      <c r="H276" s="454"/>
    </row>
    <row r="277" spans="4:8" ht="15.75" customHeight="1">
      <c r="D277" s="454"/>
      <c r="H277" s="454"/>
    </row>
    <row r="278" spans="4:8" ht="15.75" customHeight="1">
      <c r="D278" s="454"/>
      <c r="H278" s="454"/>
    </row>
    <row r="279" spans="4:8" ht="15.75" customHeight="1">
      <c r="D279" s="454"/>
      <c r="H279" s="454"/>
    </row>
    <row r="280" spans="4:8" ht="15.75" customHeight="1">
      <c r="D280" s="454"/>
      <c r="H280" s="454"/>
    </row>
    <row r="281" spans="4:8" ht="15.75" customHeight="1">
      <c r="D281" s="454"/>
      <c r="H281" s="454"/>
    </row>
    <row r="282" spans="4:8" ht="15.75" customHeight="1">
      <c r="D282" s="454"/>
      <c r="H282" s="454"/>
    </row>
    <row r="283" spans="4:8" ht="15.75" customHeight="1">
      <c r="D283" s="454"/>
      <c r="H283" s="454"/>
    </row>
    <row r="284" spans="4:8" ht="15.75" customHeight="1">
      <c r="D284" s="454"/>
      <c r="H284" s="454"/>
    </row>
    <row r="285" spans="4:8" ht="15.75" customHeight="1">
      <c r="D285" s="454"/>
      <c r="H285" s="454"/>
    </row>
    <row r="286" spans="4:8" ht="15.75" customHeight="1">
      <c r="D286" s="454"/>
      <c r="H286" s="454"/>
    </row>
    <row r="287" spans="4:8" ht="15.75" customHeight="1">
      <c r="D287" s="454"/>
      <c r="H287" s="454"/>
    </row>
    <row r="288" spans="4:8" ht="15.75" customHeight="1">
      <c r="D288" s="454"/>
      <c r="H288" s="454"/>
    </row>
    <row r="289" spans="4:8" ht="15.75" customHeight="1">
      <c r="D289" s="454"/>
      <c r="H289" s="454"/>
    </row>
    <row r="290" spans="4:8" ht="15.75" customHeight="1">
      <c r="D290" s="454"/>
      <c r="H290" s="454"/>
    </row>
    <row r="291" spans="4:8" ht="15.75" customHeight="1">
      <c r="D291" s="454"/>
      <c r="H291" s="454"/>
    </row>
    <row r="292" spans="4:8" ht="15.75" customHeight="1">
      <c r="D292" s="454"/>
      <c r="H292" s="454"/>
    </row>
    <row r="293" spans="4:8" ht="15.75" customHeight="1">
      <c r="D293" s="454"/>
      <c r="H293" s="454"/>
    </row>
    <row r="294" spans="4:8" ht="15.75" customHeight="1">
      <c r="D294" s="454"/>
      <c r="H294" s="454"/>
    </row>
    <row r="295" spans="4:8" ht="15.75" customHeight="1">
      <c r="D295" s="454"/>
      <c r="H295" s="454"/>
    </row>
    <row r="296" spans="4:8" ht="15.75" customHeight="1">
      <c r="D296" s="454"/>
      <c r="H296" s="454"/>
    </row>
    <row r="297" spans="4:8" ht="15.75" customHeight="1">
      <c r="D297" s="454"/>
      <c r="H297" s="454"/>
    </row>
    <row r="298" spans="4:8" ht="15.75" customHeight="1">
      <c r="D298" s="454"/>
      <c r="H298" s="454"/>
    </row>
    <row r="299" spans="4:8" ht="15.75" customHeight="1">
      <c r="D299" s="454"/>
      <c r="H299" s="454"/>
    </row>
    <row r="300" spans="4:8" ht="15.75" customHeight="1">
      <c r="D300" s="454"/>
      <c r="H300" s="454"/>
    </row>
    <row r="301" spans="4:8" ht="15.75" customHeight="1">
      <c r="D301" s="454"/>
      <c r="H301" s="454"/>
    </row>
    <row r="302" spans="4:8" ht="15.75" customHeight="1">
      <c r="D302" s="454"/>
      <c r="H302" s="454"/>
    </row>
    <row r="303" spans="4:8" ht="15.75" customHeight="1">
      <c r="D303" s="454"/>
      <c r="H303" s="454"/>
    </row>
    <row r="304" spans="4:8" ht="15.75" customHeight="1">
      <c r="D304" s="454"/>
      <c r="H304" s="454"/>
    </row>
    <row r="305" spans="4:8" ht="15.75" customHeight="1">
      <c r="D305" s="454"/>
      <c r="H305" s="454"/>
    </row>
    <row r="306" spans="4:8" ht="15.75" customHeight="1">
      <c r="D306" s="454"/>
      <c r="H306" s="454"/>
    </row>
    <row r="307" spans="4:8" ht="15.75" customHeight="1">
      <c r="D307" s="454"/>
      <c r="H307" s="454"/>
    </row>
    <row r="308" spans="4:8" ht="15.75" customHeight="1">
      <c r="D308" s="454"/>
      <c r="H308" s="454"/>
    </row>
    <row r="309" spans="4:8" ht="15.75" customHeight="1">
      <c r="D309" s="454"/>
      <c r="H309" s="454"/>
    </row>
    <row r="310" spans="4:8" ht="15.75" customHeight="1">
      <c r="D310" s="454"/>
      <c r="H310" s="454"/>
    </row>
    <row r="311" spans="4:8" ht="15.75" customHeight="1">
      <c r="D311" s="454"/>
      <c r="H311" s="454"/>
    </row>
    <row r="312" spans="4:8" ht="15.75" customHeight="1">
      <c r="D312" s="454"/>
      <c r="H312" s="454"/>
    </row>
    <row r="313" spans="4:8" ht="15.75" customHeight="1">
      <c r="D313" s="454"/>
      <c r="H313" s="454"/>
    </row>
    <row r="314" spans="4:8" ht="15.75" customHeight="1">
      <c r="D314" s="454"/>
      <c r="H314" s="454"/>
    </row>
    <row r="315" spans="4:8" ht="15.75" customHeight="1">
      <c r="D315" s="454"/>
      <c r="H315" s="454"/>
    </row>
    <row r="316" spans="4:8" ht="15.75" customHeight="1">
      <c r="D316" s="454"/>
      <c r="H316" s="454"/>
    </row>
    <row r="317" spans="4:8" ht="15.75" customHeight="1">
      <c r="D317" s="454"/>
      <c r="H317" s="454"/>
    </row>
    <row r="318" spans="4:8" ht="15.75" customHeight="1">
      <c r="D318" s="454"/>
      <c r="H318" s="454"/>
    </row>
    <row r="319" spans="4:8" ht="15.75" customHeight="1">
      <c r="D319" s="454"/>
      <c r="H319" s="454"/>
    </row>
    <row r="320" spans="4:8" ht="15.75" customHeight="1">
      <c r="D320" s="454"/>
      <c r="H320" s="454"/>
    </row>
    <row r="321" spans="4:8" ht="15.75" customHeight="1">
      <c r="D321" s="454"/>
      <c r="H321" s="454"/>
    </row>
    <row r="322" spans="4:8" ht="15.75" customHeight="1">
      <c r="D322" s="454"/>
      <c r="H322" s="454"/>
    </row>
    <row r="323" spans="4:8" ht="15.75" customHeight="1">
      <c r="D323" s="454"/>
      <c r="H323" s="454"/>
    </row>
    <row r="324" spans="4:8" ht="15.75" customHeight="1">
      <c r="D324" s="454"/>
      <c r="H324" s="454"/>
    </row>
    <row r="325" spans="4:8" ht="15.75" customHeight="1">
      <c r="D325" s="454"/>
      <c r="H325" s="454"/>
    </row>
    <row r="326" spans="4:8" ht="15.75" customHeight="1">
      <c r="D326" s="454"/>
      <c r="H326" s="454"/>
    </row>
    <row r="327" spans="4:8" ht="15.75" customHeight="1">
      <c r="D327" s="454"/>
      <c r="H327" s="454"/>
    </row>
    <row r="328" spans="4:8" ht="15.75" customHeight="1">
      <c r="D328" s="454"/>
      <c r="H328" s="454"/>
    </row>
    <row r="329" spans="4:8" ht="15.75" customHeight="1">
      <c r="D329" s="454"/>
      <c r="H329" s="454"/>
    </row>
    <row r="330" spans="4:8" ht="15.75" customHeight="1">
      <c r="D330" s="454"/>
      <c r="H330" s="454"/>
    </row>
    <row r="331" spans="4:8" ht="15.75" customHeight="1">
      <c r="D331" s="454"/>
      <c r="H331" s="454"/>
    </row>
    <row r="332" spans="4:8" ht="15.75" customHeight="1">
      <c r="D332" s="454"/>
      <c r="H332" s="454"/>
    </row>
    <row r="333" spans="4:8" ht="15.75" customHeight="1">
      <c r="D333" s="454"/>
      <c r="H333" s="454"/>
    </row>
    <row r="334" spans="4:8" ht="15.75" customHeight="1">
      <c r="D334" s="454"/>
      <c r="H334" s="454"/>
    </row>
    <row r="335" spans="4:8" ht="15.75" customHeight="1">
      <c r="D335" s="454"/>
      <c r="H335" s="454"/>
    </row>
    <row r="336" spans="4:8" ht="15.75" customHeight="1">
      <c r="D336" s="454"/>
      <c r="H336" s="454"/>
    </row>
    <row r="337" spans="4:8" ht="15.75" customHeight="1">
      <c r="D337" s="454"/>
      <c r="H337" s="454"/>
    </row>
    <row r="338" spans="4:8" ht="15.75" customHeight="1">
      <c r="D338" s="454"/>
      <c r="H338" s="454"/>
    </row>
    <row r="339" spans="4:8" ht="15.75" customHeight="1">
      <c r="D339" s="454"/>
      <c r="H339" s="454"/>
    </row>
    <row r="340" spans="4:8" ht="15.75" customHeight="1">
      <c r="D340" s="454"/>
      <c r="H340" s="454"/>
    </row>
    <row r="341" spans="4:8" ht="15.75" customHeight="1">
      <c r="D341" s="454"/>
      <c r="H341" s="454"/>
    </row>
    <row r="342" spans="4:8" ht="15.75" customHeight="1">
      <c r="D342" s="454"/>
      <c r="H342" s="454"/>
    </row>
    <row r="343" spans="4:8" ht="15.75" customHeight="1">
      <c r="D343" s="454"/>
      <c r="H343" s="454"/>
    </row>
    <row r="344" spans="4:8" ht="15.75" customHeight="1">
      <c r="D344" s="454"/>
      <c r="H344" s="454"/>
    </row>
    <row r="345" spans="4:8" ht="15.75" customHeight="1">
      <c r="D345" s="454"/>
      <c r="H345" s="454"/>
    </row>
    <row r="346" spans="4:8" ht="15.75" customHeight="1">
      <c r="D346" s="454"/>
      <c r="H346" s="454"/>
    </row>
    <row r="347" spans="4:8" ht="15.75" customHeight="1">
      <c r="D347" s="454"/>
      <c r="H347" s="454"/>
    </row>
    <row r="348" spans="4:8" ht="15.75" customHeight="1">
      <c r="D348" s="454"/>
      <c r="H348" s="454"/>
    </row>
    <row r="349" spans="4:8" ht="15.75" customHeight="1">
      <c r="D349" s="454"/>
      <c r="H349" s="454"/>
    </row>
    <row r="350" spans="4:8" ht="15.75" customHeight="1">
      <c r="D350" s="454"/>
      <c r="H350" s="454"/>
    </row>
    <row r="351" spans="4:8" ht="15.75" customHeight="1">
      <c r="D351" s="454"/>
      <c r="H351" s="454"/>
    </row>
    <row r="352" spans="4:8" ht="15.75" customHeight="1">
      <c r="D352" s="454"/>
      <c r="H352" s="454"/>
    </row>
    <row r="353" spans="4:8" ht="15.75" customHeight="1">
      <c r="D353" s="454"/>
      <c r="H353" s="454"/>
    </row>
    <row r="354" spans="4:8" ht="15.75" customHeight="1">
      <c r="D354" s="454"/>
      <c r="H354" s="454"/>
    </row>
    <row r="355" spans="4:8" ht="15.75" customHeight="1">
      <c r="D355" s="454"/>
      <c r="H355" s="454"/>
    </row>
    <row r="356" spans="4:8" ht="15.75" customHeight="1">
      <c r="D356" s="454"/>
      <c r="H356" s="454"/>
    </row>
    <row r="357" spans="4:8" ht="15.75" customHeight="1">
      <c r="D357" s="454"/>
      <c r="H357" s="454"/>
    </row>
    <row r="358" spans="4:8" ht="15.75" customHeight="1">
      <c r="D358" s="454"/>
      <c r="H358" s="454"/>
    </row>
    <row r="359" spans="4:8" ht="15.75" customHeight="1">
      <c r="D359" s="454"/>
      <c r="H359" s="454"/>
    </row>
    <row r="360" spans="4:8" ht="15.75" customHeight="1">
      <c r="D360" s="454"/>
      <c r="H360" s="454"/>
    </row>
    <row r="361" spans="4:8" ht="15.75" customHeight="1">
      <c r="D361" s="454"/>
      <c r="H361" s="454"/>
    </row>
    <row r="362" spans="4:8" ht="15.75" customHeight="1">
      <c r="D362" s="454"/>
      <c r="H362" s="454"/>
    </row>
    <row r="363" spans="4:8" ht="15.75" customHeight="1">
      <c r="D363" s="454"/>
      <c r="H363" s="454"/>
    </row>
    <row r="364" spans="4:8" ht="15.75" customHeight="1">
      <c r="D364" s="454"/>
      <c r="H364" s="454"/>
    </row>
    <row r="365" spans="4:8" ht="15.75" customHeight="1">
      <c r="D365" s="454"/>
      <c r="H365" s="454"/>
    </row>
    <row r="366" spans="4:8" ht="15.75" customHeight="1">
      <c r="D366" s="454"/>
      <c r="H366" s="454"/>
    </row>
    <row r="367" spans="4:8" ht="15.75" customHeight="1">
      <c r="D367" s="454"/>
      <c r="H367" s="454"/>
    </row>
    <row r="368" spans="4:8" ht="15.75" customHeight="1">
      <c r="D368" s="454"/>
      <c r="H368" s="454"/>
    </row>
    <row r="369" spans="4:8" ht="15.75" customHeight="1">
      <c r="D369" s="454"/>
      <c r="H369" s="454"/>
    </row>
    <row r="370" spans="4:8" ht="15.75" customHeight="1">
      <c r="D370" s="454"/>
      <c r="H370" s="454"/>
    </row>
    <row r="371" spans="4:8" ht="15.75" customHeight="1">
      <c r="D371" s="454"/>
      <c r="H371" s="454"/>
    </row>
    <row r="372" spans="4:8" ht="15.75" customHeight="1">
      <c r="D372" s="454"/>
      <c r="H372" s="454"/>
    </row>
    <row r="373" spans="4:8" ht="15.75" customHeight="1">
      <c r="D373" s="454"/>
      <c r="H373" s="454"/>
    </row>
    <row r="374" spans="4:8" ht="15.75" customHeight="1">
      <c r="D374" s="454"/>
      <c r="H374" s="454"/>
    </row>
    <row r="375" spans="4:8" ht="15.75" customHeight="1">
      <c r="D375" s="454"/>
      <c r="H375" s="454"/>
    </row>
    <row r="376" spans="4:8" ht="15.75" customHeight="1">
      <c r="D376" s="454"/>
      <c r="H376" s="454"/>
    </row>
    <row r="377" spans="4:8" ht="15.75" customHeight="1">
      <c r="D377" s="454"/>
      <c r="H377" s="454"/>
    </row>
    <row r="378" spans="4:8" ht="15.75" customHeight="1">
      <c r="D378" s="454"/>
      <c r="H378" s="454"/>
    </row>
    <row r="379" spans="4:8" ht="15.75" customHeight="1">
      <c r="D379" s="454"/>
      <c r="H379" s="454"/>
    </row>
    <row r="380" spans="4:8" ht="15.75" customHeight="1">
      <c r="D380" s="454"/>
      <c r="H380" s="454"/>
    </row>
    <row r="381" spans="4:8" ht="15.75" customHeight="1">
      <c r="D381" s="454"/>
      <c r="H381" s="454"/>
    </row>
    <row r="382" spans="4:8" ht="15.75" customHeight="1">
      <c r="D382" s="454"/>
      <c r="H382" s="454"/>
    </row>
    <row r="383" spans="4:8" ht="15.75" customHeight="1">
      <c r="D383" s="454"/>
      <c r="H383" s="454"/>
    </row>
    <row r="384" spans="4:8" ht="15.75" customHeight="1">
      <c r="D384" s="454"/>
      <c r="H384" s="454"/>
    </row>
    <row r="385" spans="4:8" ht="15.75" customHeight="1">
      <c r="D385" s="454"/>
      <c r="H385" s="454"/>
    </row>
    <row r="386" spans="4:8" ht="15.75" customHeight="1">
      <c r="D386" s="454"/>
      <c r="H386" s="454"/>
    </row>
    <row r="387" spans="4:8" ht="15.75" customHeight="1">
      <c r="D387" s="454"/>
      <c r="H387" s="454"/>
    </row>
    <row r="388" spans="4:8" ht="15.75" customHeight="1">
      <c r="D388" s="454"/>
      <c r="H388" s="454"/>
    </row>
    <row r="389" spans="4:8" ht="15.75" customHeight="1">
      <c r="D389" s="454"/>
      <c r="H389" s="454"/>
    </row>
    <row r="390" spans="4:8" ht="15.75" customHeight="1">
      <c r="D390" s="454"/>
      <c r="H390" s="454"/>
    </row>
    <row r="391" spans="4:8" ht="15.75" customHeight="1">
      <c r="D391" s="454"/>
      <c r="H391" s="454"/>
    </row>
    <row r="392" spans="4:8" ht="15.75" customHeight="1">
      <c r="D392" s="454"/>
      <c r="H392" s="454"/>
    </row>
    <row r="393" spans="4:8" ht="15.75" customHeight="1">
      <c r="D393" s="454"/>
      <c r="H393" s="454"/>
    </row>
    <row r="394" spans="4:8" ht="15.75" customHeight="1">
      <c r="D394" s="454"/>
      <c r="H394" s="454"/>
    </row>
    <row r="395" spans="4:8" ht="15.75" customHeight="1">
      <c r="D395" s="454"/>
      <c r="H395" s="454"/>
    </row>
    <row r="396" spans="4:8" ht="15.75" customHeight="1">
      <c r="D396" s="454"/>
      <c r="H396" s="454"/>
    </row>
    <row r="397" spans="4:8" ht="15.75" customHeight="1">
      <c r="D397" s="454"/>
      <c r="H397" s="454"/>
    </row>
    <row r="398" spans="4:8" ht="15.75" customHeight="1">
      <c r="D398" s="454"/>
      <c r="H398" s="454"/>
    </row>
    <row r="399" spans="4:8" ht="15.75" customHeight="1">
      <c r="D399" s="454"/>
      <c r="H399" s="454"/>
    </row>
    <row r="400" spans="4:8" ht="15.75" customHeight="1">
      <c r="D400" s="454"/>
      <c r="H400" s="454"/>
    </row>
    <row r="401" spans="4:8" ht="15.75" customHeight="1">
      <c r="D401" s="454"/>
      <c r="H401" s="454"/>
    </row>
    <row r="402" spans="4:8" ht="15.75" customHeight="1">
      <c r="D402" s="454"/>
      <c r="H402" s="454"/>
    </row>
    <row r="403" spans="4:8" ht="15.75" customHeight="1">
      <c r="D403" s="454"/>
      <c r="H403" s="454"/>
    </row>
    <row r="404" spans="4:8" ht="15.75" customHeight="1">
      <c r="D404" s="454"/>
      <c r="H404" s="454"/>
    </row>
    <row r="405" spans="4:8" ht="15.75" customHeight="1">
      <c r="D405" s="454"/>
      <c r="H405" s="454"/>
    </row>
    <row r="406" spans="4:8" ht="15.75" customHeight="1">
      <c r="D406" s="454"/>
      <c r="H406" s="454"/>
    </row>
    <row r="407" spans="4:8" ht="15.75" customHeight="1">
      <c r="D407" s="454"/>
      <c r="H407" s="454"/>
    </row>
    <row r="408" spans="4:8" ht="15.75" customHeight="1">
      <c r="D408" s="454"/>
      <c r="H408" s="454"/>
    </row>
    <row r="409" spans="4:8" ht="15.75" customHeight="1">
      <c r="D409" s="454"/>
      <c r="H409" s="454"/>
    </row>
    <row r="410" spans="4:8" ht="15.75" customHeight="1">
      <c r="D410" s="454"/>
      <c r="H410" s="454"/>
    </row>
    <row r="411" spans="4:8" ht="15.75" customHeight="1">
      <c r="D411" s="454"/>
      <c r="H411" s="454"/>
    </row>
    <row r="412" spans="4:8" ht="15.75" customHeight="1">
      <c r="D412" s="454"/>
      <c r="H412" s="454"/>
    </row>
    <row r="413" spans="4:8" ht="15.75" customHeight="1">
      <c r="D413" s="454"/>
      <c r="H413" s="454"/>
    </row>
    <row r="414" spans="4:8" ht="15.75" customHeight="1">
      <c r="D414" s="454"/>
      <c r="H414" s="454"/>
    </row>
    <row r="415" spans="4:8" ht="15.75" customHeight="1">
      <c r="D415" s="454"/>
      <c r="H415" s="454"/>
    </row>
    <row r="416" spans="4:8" ht="15.75" customHeight="1">
      <c r="D416" s="454"/>
      <c r="H416" s="454"/>
    </row>
    <row r="417" spans="4:8" ht="15.75" customHeight="1">
      <c r="D417" s="454"/>
      <c r="H417" s="454"/>
    </row>
    <row r="418" spans="4:8" ht="15.75" customHeight="1">
      <c r="D418" s="454"/>
      <c r="H418" s="454"/>
    </row>
    <row r="419" spans="4:8" ht="15.75" customHeight="1">
      <c r="D419" s="454"/>
      <c r="H419" s="454"/>
    </row>
    <row r="420" spans="4:8" ht="15.75" customHeight="1">
      <c r="D420" s="454"/>
      <c r="H420" s="454"/>
    </row>
    <row r="421" spans="4:8" ht="15.75" customHeight="1">
      <c r="D421" s="454"/>
      <c r="H421" s="454"/>
    </row>
    <row r="422" spans="4:8" ht="15.75" customHeight="1">
      <c r="D422" s="454"/>
      <c r="H422" s="454"/>
    </row>
    <row r="423" spans="4:8" ht="15.75" customHeight="1">
      <c r="D423" s="454"/>
      <c r="H423" s="454"/>
    </row>
    <row r="424" spans="4:8" ht="15.75" customHeight="1">
      <c r="D424" s="454"/>
      <c r="H424" s="454"/>
    </row>
    <row r="425" spans="4:8" ht="15.75" customHeight="1">
      <c r="D425" s="454"/>
      <c r="H425" s="454"/>
    </row>
    <row r="426" spans="4:8" ht="15.75" customHeight="1">
      <c r="D426" s="454"/>
      <c r="H426" s="454"/>
    </row>
    <row r="427" spans="4:8" ht="15.75" customHeight="1">
      <c r="D427" s="454"/>
      <c r="H427" s="454"/>
    </row>
    <row r="428" spans="4:8" ht="15.75" customHeight="1">
      <c r="D428" s="454"/>
      <c r="H428" s="454"/>
    </row>
    <row r="429" spans="4:8" ht="15.75" customHeight="1">
      <c r="D429" s="454"/>
      <c r="H429" s="454"/>
    </row>
    <row r="430" spans="4:8" ht="15.75" customHeight="1">
      <c r="D430" s="454"/>
      <c r="H430" s="454"/>
    </row>
    <row r="431" spans="4:8" ht="15.75" customHeight="1">
      <c r="D431" s="454"/>
      <c r="H431" s="454"/>
    </row>
    <row r="432" spans="4:8" ht="15.75" customHeight="1">
      <c r="D432" s="454"/>
      <c r="H432" s="454"/>
    </row>
    <row r="433" spans="4:8" ht="15.75" customHeight="1">
      <c r="D433" s="454"/>
      <c r="H433" s="454"/>
    </row>
    <row r="434" spans="4:8" ht="15.75" customHeight="1">
      <c r="D434" s="454"/>
      <c r="H434" s="454"/>
    </row>
    <row r="435" spans="4:8" ht="15.75" customHeight="1">
      <c r="D435" s="454"/>
      <c r="H435" s="454"/>
    </row>
    <row r="436" spans="4:8" ht="15.75" customHeight="1">
      <c r="D436" s="454"/>
      <c r="H436" s="454"/>
    </row>
    <row r="437" spans="4:8" ht="15.75" customHeight="1">
      <c r="D437" s="454"/>
      <c r="H437" s="454"/>
    </row>
    <row r="438" spans="4:8" ht="15.75" customHeight="1">
      <c r="D438" s="454"/>
      <c r="H438" s="454"/>
    </row>
    <row r="439" spans="4:8" ht="15.75" customHeight="1">
      <c r="D439" s="454"/>
      <c r="H439" s="454"/>
    </row>
    <row r="440" spans="4:8" ht="15.75" customHeight="1">
      <c r="D440" s="454"/>
      <c r="H440" s="454"/>
    </row>
    <row r="441" spans="4:8" ht="15.75" customHeight="1">
      <c r="D441" s="454"/>
      <c r="H441" s="454"/>
    </row>
    <row r="442" spans="4:8" ht="15.75" customHeight="1">
      <c r="D442" s="454"/>
      <c r="H442" s="454"/>
    </row>
    <row r="443" spans="4:8" ht="15.75" customHeight="1">
      <c r="D443" s="454"/>
      <c r="H443" s="454"/>
    </row>
    <row r="444" spans="4:8" ht="15.75" customHeight="1">
      <c r="D444" s="454"/>
      <c r="H444" s="454"/>
    </row>
    <row r="445" spans="4:8" ht="15.75" customHeight="1">
      <c r="D445" s="454"/>
      <c r="H445" s="454"/>
    </row>
    <row r="446" spans="4:8" ht="15.75" customHeight="1">
      <c r="D446" s="454"/>
      <c r="H446" s="454"/>
    </row>
    <row r="447" spans="4:8" ht="15.75" customHeight="1">
      <c r="D447" s="454"/>
      <c r="H447" s="454"/>
    </row>
    <row r="448" spans="4:8" ht="15.75" customHeight="1">
      <c r="D448" s="454"/>
      <c r="H448" s="454"/>
    </row>
    <row r="449" spans="4:8" ht="15.75" customHeight="1">
      <c r="D449" s="454"/>
      <c r="H449" s="454"/>
    </row>
    <row r="450" spans="4:8" ht="15.75" customHeight="1">
      <c r="D450" s="454"/>
      <c r="H450" s="454"/>
    </row>
    <row r="451" spans="4:8" ht="15.75" customHeight="1">
      <c r="D451" s="454"/>
      <c r="H451" s="454"/>
    </row>
    <row r="452" spans="4:8" ht="15.75" customHeight="1">
      <c r="D452" s="454"/>
      <c r="H452" s="454"/>
    </row>
    <row r="453" spans="4:8" ht="15.75" customHeight="1">
      <c r="D453" s="454"/>
      <c r="H453" s="454"/>
    </row>
    <row r="454" spans="4:8" ht="15.75" customHeight="1">
      <c r="D454" s="454"/>
      <c r="H454" s="454"/>
    </row>
    <row r="455" spans="4:8" ht="15.75" customHeight="1">
      <c r="D455" s="454"/>
      <c r="H455" s="454"/>
    </row>
    <row r="456" spans="4:8" ht="15.75" customHeight="1">
      <c r="D456" s="454"/>
      <c r="H456" s="454"/>
    </row>
    <row r="457" spans="4:8" ht="15.75" customHeight="1">
      <c r="D457" s="454"/>
      <c r="H457" s="454"/>
    </row>
    <row r="458" spans="4:8" ht="15.75" customHeight="1">
      <c r="D458" s="454"/>
      <c r="H458" s="454"/>
    </row>
    <row r="459" spans="4:8" ht="15.75" customHeight="1">
      <c r="D459" s="454"/>
      <c r="H459" s="454"/>
    </row>
    <row r="460" spans="4:8" ht="15.75" customHeight="1">
      <c r="D460" s="454"/>
      <c r="H460" s="454"/>
    </row>
    <row r="461" spans="4:8" ht="15.75" customHeight="1">
      <c r="D461" s="454"/>
      <c r="H461" s="454"/>
    </row>
    <row r="462" spans="4:8" ht="15.75" customHeight="1">
      <c r="D462" s="454"/>
      <c r="H462" s="454"/>
    </row>
    <row r="463" spans="4:8" ht="15.75" customHeight="1">
      <c r="D463" s="454"/>
      <c r="H463" s="454"/>
    </row>
    <row r="464" spans="4:8" ht="15.75" customHeight="1">
      <c r="D464" s="454"/>
      <c r="H464" s="454"/>
    </row>
    <row r="465" spans="4:8" ht="15.75" customHeight="1">
      <c r="D465" s="454"/>
      <c r="H465" s="454"/>
    </row>
    <row r="466" spans="4:8" ht="15.75" customHeight="1">
      <c r="D466" s="454"/>
      <c r="H466" s="454"/>
    </row>
    <row r="467" spans="4:8" ht="15.75" customHeight="1">
      <c r="D467" s="454"/>
      <c r="H467" s="454"/>
    </row>
    <row r="468" spans="4:8" ht="15.75" customHeight="1">
      <c r="D468" s="454"/>
      <c r="H468" s="454"/>
    </row>
    <row r="469" spans="4:8" ht="15.75" customHeight="1">
      <c r="D469" s="454"/>
      <c r="H469" s="454"/>
    </row>
    <row r="470" spans="4:8" ht="15.75" customHeight="1">
      <c r="D470" s="454"/>
      <c r="H470" s="454"/>
    </row>
    <row r="471" spans="4:8" ht="15.75" customHeight="1">
      <c r="D471" s="454"/>
      <c r="H471" s="454"/>
    </row>
    <row r="472" spans="4:8" ht="15.75" customHeight="1">
      <c r="D472" s="454"/>
      <c r="H472" s="454"/>
    </row>
    <row r="473" spans="4:8" ht="15.75" customHeight="1">
      <c r="D473" s="454"/>
      <c r="H473" s="454"/>
    </row>
    <row r="474" spans="4:8" ht="15.75" customHeight="1">
      <c r="D474" s="454"/>
      <c r="H474" s="454"/>
    </row>
    <row r="475" spans="4:8" ht="15.75" customHeight="1">
      <c r="D475" s="454"/>
      <c r="H475" s="454"/>
    </row>
    <row r="476" spans="4:8" ht="15.75" customHeight="1">
      <c r="D476" s="454"/>
      <c r="H476" s="454"/>
    </row>
    <row r="477" spans="4:8" ht="15.75" customHeight="1">
      <c r="D477" s="454"/>
      <c r="H477" s="454"/>
    </row>
    <row r="478" spans="4:8" ht="15.75" customHeight="1">
      <c r="D478" s="454"/>
      <c r="H478" s="454"/>
    </row>
    <row r="479" spans="4:8" ht="15.75" customHeight="1">
      <c r="D479" s="454"/>
      <c r="H479" s="454"/>
    </row>
    <row r="480" spans="4:8" ht="15.75" customHeight="1">
      <c r="D480" s="454"/>
      <c r="H480" s="454"/>
    </row>
    <row r="481" spans="4:8" ht="15.75" customHeight="1">
      <c r="D481" s="454"/>
      <c r="H481" s="454"/>
    </row>
    <row r="482" spans="4:8" ht="15.75" customHeight="1">
      <c r="D482" s="454"/>
      <c r="H482" s="454"/>
    </row>
    <row r="483" spans="4:8" ht="15.75" customHeight="1">
      <c r="D483" s="454"/>
      <c r="H483" s="454"/>
    </row>
    <row r="484" spans="4:8" ht="15.75" customHeight="1">
      <c r="D484" s="454"/>
      <c r="H484" s="454"/>
    </row>
    <row r="485" spans="4:8" ht="15.75" customHeight="1">
      <c r="D485" s="454"/>
      <c r="H485" s="454"/>
    </row>
    <row r="486" spans="4:8" ht="15.75" customHeight="1">
      <c r="D486" s="454"/>
      <c r="H486" s="454"/>
    </row>
    <row r="487" spans="4:8" ht="15.75" customHeight="1">
      <c r="D487" s="454"/>
      <c r="H487" s="454"/>
    </row>
    <row r="488" spans="4:8" ht="15.75" customHeight="1">
      <c r="D488" s="454"/>
      <c r="H488" s="454"/>
    </row>
    <row r="489" spans="4:8" ht="15.75" customHeight="1">
      <c r="D489" s="454"/>
      <c r="H489" s="454"/>
    </row>
    <row r="490" spans="4:8" ht="15.75" customHeight="1">
      <c r="D490" s="454"/>
      <c r="H490" s="454"/>
    </row>
    <row r="491" spans="4:8" ht="15.75" customHeight="1">
      <c r="D491" s="454"/>
      <c r="H491" s="454"/>
    </row>
    <row r="492" spans="4:8" ht="15.75" customHeight="1">
      <c r="D492" s="454"/>
      <c r="H492" s="454"/>
    </row>
    <row r="493" spans="4:8" ht="15.75" customHeight="1">
      <c r="D493" s="454"/>
      <c r="H493" s="454"/>
    </row>
    <row r="494" spans="4:8" ht="15.75" customHeight="1">
      <c r="D494" s="454"/>
      <c r="H494" s="454"/>
    </row>
    <row r="495" spans="4:8" ht="15.75" customHeight="1">
      <c r="D495" s="454"/>
      <c r="H495" s="454"/>
    </row>
    <row r="496" spans="4:8" ht="15.75" customHeight="1">
      <c r="D496" s="454"/>
      <c r="H496" s="454"/>
    </row>
    <row r="497" spans="4:8" ht="15.75" customHeight="1">
      <c r="D497" s="454"/>
      <c r="H497" s="454"/>
    </row>
    <row r="498" spans="4:8" ht="15.75" customHeight="1">
      <c r="D498" s="454"/>
      <c r="H498" s="454"/>
    </row>
    <row r="499" spans="4:8" ht="15.75" customHeight="1">
      <c r="D499" s="454"/>
      <c r="H499" s="454"/>
    </row>
    <row r="500" spans="4:8" ht="15.75" customHeight="1">
      <c r="D500" s="454"/>
      <c r="H500" s="454"/>
    </row>
    <row r="501" spans="4:8" ht="15.75" customHeight="1">
      <c r="D501" s="454"/>
      <c r="H501" s="454"/>
    </row>
    <row r="502" spans="4:8" ht="15.75" customHeight="1">
      <c r="D502" s="454"/>
      <c r="H502" s="454"/>
    </row>
    <row r="503" spans="4:8" ht="15.75" customHeight="1">
      <c r="D503" s="454"/>
      <c r="H503" s="454"/>
    </row>
    <row r="504" spans="4:8" ht="15.75" customHeight="1">
      <c r="D504" s="454"/>
      <c r="H504" s="454"/>
    </row>
    <row r="505" spans="4:8" ht="15.75" customHeight="1">
      <c r="D505" s="454"/>
      <c r="H505" s="454"/>
    </row>
    <row r="506" spans="4:8" ht="15.75" customHeight="1">
      <c r="D506" s="454"/>
      <c r="H506" s="454"/>
    </row>
    <row r="507" spans="4:8" ht="15.75" customHeight="1">
      <c r="D507" s="454"/>
      <c r="H507" s="454"/>
    </row>
    <row r="508" spans="4:8" ht="15.75" customHeight="1">
      <c r="D508" s="454"/>
      <c r="H508" s="454"/>
    </row>
    <row r="509" spans="4:8" ht="15.75" customHeight="1">
      <c r="D509" s="454"/>
      <c r="H509" s="454"/>
    </row>
    <row r="510" spans="4:8" ht="15.75" customHeight="1">
      <c r="D510" s="454"/>
      <c r="H510" s="454"/>
    </row>
    <row r="511" spans="4:8" ht="15.75" customHeight="1">
      <c r="D511" s="454"/>
      <c r="H511" s="454"/>
    </row>
    <row r="512" spans="4:8" ht="15.75" customHeight="1">
      <c r="D512" s="454"/>
      <c r="H512" s="454"/>
    </row>
    <row r="513" spans="4:8" ht="15.75" customHeight="1">
      <c r="D513" s="454"/>
      <c r="H513" s="454"/>
    </row>
    <row r="514" spans="4:8" ht="15.75" customHeight="1">
      <c r="D514" s="454"/>
      <c r="H514" s="454"/>
    </row>
    <row r="515" spans="4:8" ht="15.75" customHeight="1">
      <c r="D515" s="454"/>
      <c r="H515" s="454"/>
    </row>
    <row r="516" spans="4:8" ht="15.75" customHeight="1">
      <c r="D516" s="454"/>
      <c r="H516" s="454"/>
    </row>
    <row r="517" spans="4:8" ht="15.75" customHeight="1">
      <c r="D517" s="454"/>
      <c r="H517" s="454"/>
    </row>
    <row r="518" spans="4:8" ht="15.75" customHeight="1">
      <c r="D518" s="454"/>
      <c r="H518" s="454"/>
    </row>
    <row r="519" spans="4:8" ht="15.75" customHeight="1">
      <c r="D519" s="454"/>
      <c r="H519" s="454"/>
    </row>
    <row r="520" spans="4:8" ht="15.75" customHeight="1">
      <c r="D520" s="454"/>
      <c r="H520" s="454"/>
    </row>
    <row r="521" spans="4:8" ht="15.75" customHeight="1">
      <c r="D521" s="454"/>
      <c r="H521" s="454"/>
    </row>
    <row r="522" spans="4:8" ht="15.75" customHeight="1">
      <c r="D522" s="454"/>
      <c r="H522" s="454"/>
    </row>
    <row r="523" spans="4:8" ht="15.75" customHeight="1">
      <c r="D523" s="454"/>
      <c r="H523" s="454"/>
    </row>
    <row r="524" spans="4:8" ht="15.75" customHeight="1">
      <c r="D524" s="454"/>
      <c r="H524" s="454"/>
    </row>
    <row r="525" spans="4:8" ht="15.75" customHeight="1">
      <c r="D525" s="454"/>
      <c r="H525" s="454"/>
    </row>
    <row r="526" spans="4:8" ht="15.75" customHeight="1">
      <c r="D526" s="454"/>
      <c r="H526" s="454"/>
    </row>
    <row r="527" spans="4:8" ht="15.75" customHeight="1">
      <c r="D527" s="454"/>
      <c r="H527" s="454"/>
    </row>
    <row r="528" spans="4:8" ht="15.75" customHeight="1">
      <c r="D528" s="454"/>
      <c r="H528" s="454"/>
    </row>
    <row r="529" spans="4:8" ht="15.75" customHeight="1">
      <c r="D529" s="454"/>
      <c r="H529" s="454"/>
    </row>
    <row r="530" spans="4:8" ht="15.75" customHeight="1">
      <c r="D530" s="454"/>
      <c r="H530" s="454"/>
    </row>
    <row r="531" spans="4:8" ht="15.75" customHeight="1">
      <c r="D531" s="454"/>
      <c r="H531" s="454"/>
    </row>
    <row r="532" spans="4:8" ht="15.75" customHeight="1">
      <c r="D532" s="454"/>
      <c r="H532" s="454"/>
    </row>
    <row r="533" spans="4:8" ht="15.75" customHeight="1">
      <c r="D533" s="454"/>
      <c r="H533" s="454"/>
    </row>
    <row r="534" spans="4:8" ht="15.75" customHeight="1">
      <c r="D534" s="454"/>
      <c r="H534" s="454"/>
    </row>
    <row r="535" spans="4:8" ht="15.75" customHeight="1">
      <c r="D535" s="454"/>
      <c r="H535" s="454"/>
    </row>
    <row r="536" spans="4:8" ht="15.75" customHeight="1">
      <c r="D536" s="454"/>
      <c r="H536" s="454"/>
    </row>
    <row r="537" spans="4:8" ht="15.75" customHeight="1">
      <c r="D537" s="454"/>
      <c r="H537" s="454"/>
    </row>
    <row r="538" spans="4:8" ht="15.75" customHeight="1">
      <c r="D538" s="454"/>
      <c r="H538" s="454"/>
    </row>
    <row r="539" spans="4:8" ht="15.75" customHeight="1">
      <c r="D539" s="454"/>
      <c r="H539" s="454"/>
    </row>
    <row r="540" spans="4:8" ht="15.75" customHeight="1">
      <c r="D540" s="454"/>
      <c r="H540" s="454"/>
    </row>
    <row r="541" spans="4:8" ht="15.75" customHeight="1">
      <c r="D541" s="454"/>
      <c r="H541" s="454"/>
    </row>
    <row r="542" spans="4:8" ht="15.75" customHeight="1">
      <c r="D542" s="454"/>
      <c r="H542" s="454"/>
    </row>
    <row r="543" spans="4:8" ht="15.75" customHeight="1">
      <c r="D543" s="454"/>
      <c r="H543" s="454"/>
    </row>
    <row r="544" spans="4:8" ht="15.75" customHeight="1">
      <c r="D544" s="454"/>
      <c r="H544" s="454"/>
    </row>
    <row r="545" spans="4:8" ht="15.75" customHeight="1">
      <c r="D545" s="454"/>
      <c r="H545" s="454"/>
    </row>
    <row r="546" spans="4:8" ht="15.75" customHeight="1">
      <c r="D546" s="454"/>
      <c r="H546" s="454"/>
    </row>
    <row r="547" spans="4:8" ht="15.75" customHeight="1">
      <c r="D547" s="454"/>
      <c r="H547" s="454"/>
    </row>
    <row r="548" spans="4:8" ht="15.75" customHeight="1">
      <c r="D548" s="454"/>
      <c r="H548" s="454"/>
    </row>
    <row r="549" spans="4:8" ht="15.75" customHeight="1">
      <c r="D549" s="454"/>
      <c r="H549" s="454"/>
    </row>
    <row r="550" spans="4:8" ht="15.75" customHeight="1">
      <c r="D550" s="454"/>
      <c r="H550" s="454"/>
    </row>
    <row r="551" spans="4:8" ht="15.75" customHeight="1">
      <c r="D551" s="454"/>
      <c r="H551" s="454"/>
    </row>
    <row r="552" spans="4:8" ht="15.75" customHeight="1">
      <c r="D552" s="454"/>
      <c r="H552" s="454"/>
    </row>
    <row r="553" spans="4:8" ht="15.75" customHeight="1">
      <c r="D553" s="454"/>
      <c r="H553" s="454"/>
    </row>
    <row r="554" spans="4:8" ht="15.75" customHeight="1">
      <c r="D554" s="454"/>
      <c r="H554" s="454"/>
    </row>
    <row r="555" spans="4:8" ht="15.75" customHeight="1">
      <c r="D555" s="454"/>
      <c r="H555" s="454"/>
    </row>
    <row r="556" spans="4:8" ht="15.75" customHeight="1">
      <c r="D556" s="454"/>
      <c r="H556" s="454"/>
    </row>
    <row r="557" spans="4:8" ht="15.75" customHeight="1">
      <c r="D557" s="454"/>
      <c r="H557" s="454"/>
    </row>
    <row r="558" spans="4:8" ht="15.75" customHeight="1">
      <c r="D558" s="454"/>
      <c r="H558" s="454"/>
    </row>
    <row r="559" spans="4:8" ht="15.75" customHeight="1">
      <c r="D559" s="454"/>
      <c r="H559" s="454"/>
    </row>
    <row r="560" spans="4:8" ht="15.75" customHeight="1">
      <c r="D560" s="454"/>
      <c r="H560" s="454"/>
    </row>
    <row r="561" spans="4:8" ht="15.75" customHeight="1">
      <c r="D561" s="454"/>
      <c r="H561" s="454"/>
    </row>
    <row r="562" spans="4:8" ht="15.75" customHeight="1">
      <c r="D562" s="454"/>
      <c r="H562" s="454"/>
    </row>
    <row r="563" spans="4:8" ht="15.75" customHeight="1">
      <c r="D563" s="454"/>
      <c r="H563" s="454"/>
    </row>
    <row r="564" spans="4:8" ht="15.75" customHeight="1">
      <c r="D564" s="454"/>
      <c r="H564" s="454"/>
    </row>
    <row r="565" spans="4:8" ht="15.75" customHeight="1">
      <c r="D565" s="454"/>
      <c r="H565" s="454"/>
    </row>
    <row r="566" spans="4:8" ht="15.75" customHeight="1">
      <c r="D566" s="454"/>
      <c r="H566" s="454"/>
    </row>
    <row r="567" spans="4:8" ht="15.75" customHeight="1">
      <c r="D567" s="454"/>
      <c r="H567" s="454"/>
    </row>
    <row r="568" spans="4:8" ht="15.75" customHeight="1">
      <c r="D568" s="454"/>
      <c r="H568" s="454"/>
    </row>
    <row r="569" spans="4:8" ht="15.75" customHeight="1">
      <c r="D569" s="454"/>
      <c r="H569" s="454"/>
    </row>
    <row r="570" spans="4:8" ht="15.75" customHeight="1">
      <c r="D570" s="454"/>
      <c r="H570" s="454"/>
    </row>
    <row r="571" spans="4:8" ht="15.75" customHeight="1">
      <c r="D571" s="454"/>
      <c r="H571" s="454"/>
    </row>
    <row r="572" spans="4:8" ht="15.75" customHeight="1">
      <c r="D572" s="454"/>
      <c r="H572" s="454"/>
    </row>
    <row r="573" spans="4:8" ht="15.75" customHeight="1">
      <c r="D573" s="454"/>
      <c r="H573" s="454"/>
    </row>
    <row r="574" spans="4:8" ht="15.75" customHeight="1">
      <c r="D574" s="454"/>
      <c r="H574" s="454"/>
    </row>
    <row r="575" spans="4:8" ht="15.75" customHeight="1">
      <c r="D575" s="454"/>
      <c r="H575" s="454"/>
    </row>
    <row r="576" spans="4:8" ht="15.75" customHeight="1">
      <c r="D576" s="454"/>
      <c r="H576" s="454"/>
    </row>
    <row r="577" spans="4:8" ht="15.75" customHeight="1">
      <c r="D577" s="454"/>
      <c r="H577" s="454"/>
    </row>
    <row r="578" spans="4:8" ht="15.75" customHeight="1">
      <c r="D578" s="454"/>
      <c r="H578" s="454"/>
    </row>
    <row r="579" spans="4:8" ht="15.75" customHeight="1">
      <c r="D579" s="454"/>
      <c r="H579" s="454"/>
    </row>
    <row r="580" spans="4:8" ht="15.75" customHeight="1">
      <c r="D580" s="454"/>
      <c r="H580" s="454"/>
    </row>
    <row r="581" spans="4:8" ht="15.75" customHeight="1">
      <c r="D581" s="454"/>
      <c r="H581" s="454"/>
    </row>
    <row r="582" spans="4:8" ht="15.75" customHeight="1">
      <c r="D582" s="454"/>
      <c r="H582" s="454"/>
    </row>
    <row r="583" spans="4:8" ht="15.75" customHeight="1">
      <c r="D583" s="454"/>
      <c r="H583" s="454"/>
    </row>
    <row r="584" spans="4:8" ht="15.75" customHeight="1">
      <c r="D584" s="454"/>
      <c r="H584" s="454"/>
    </row>
    <row r="585" spans="4:8" ht="15.75" customHeight="1">
      <c r="D585" s="454"/>
      <c r="H585" s="454"/>
    </row>
    <row r="586" spans="4:8" ht="15.75" customHeight="1">
      <c r="D586" s="454"/>
      <c r="H586" s="454"/>
    </row>
    <row r="587" spans="4:8" ht="15.75" customHeight="1">
      <c r="D587" s="454"/>
      <c r="H587" s="454"/>
    </row>
    <row r="588" spans="4:8" ht="15.75" customHeight="1">
      <c r="D588" s="454"/>
      <c r="H588" s="454"/>
    </row>
    <row r="589" spans="4:8" ht="15.75" customHeight="1">
      <c r="D589" s="454"/>
      <c r="H589" s="454"/>
    </row>
    <row r="590" spans="4:8" ht="15.75" customHeight="1">
      <c r="D590" s="454"/>
      <c r="H590" s="454"/>
    </row>
    <row r="591" spans="4:8" ht="15.75" customHeight="1">
      <c r="D591" s="454"/>
      <c r="H591" s="454"/>
    </row>
    <row r="592" spans="4:8" ht="15.75" customHeight="1">
      <c r="D592" s="454"/>
      <c r="H592" s="454"/>
    </row>
    <row r="593" spans="4:8" ht="15.75" customHeight="1">
      <c r="D593" s="454"/>
      <c r="H593" s="454"/>
    </row>
    <row r="594" spans="4:8" ht="15.75" customHeight="1">
      <c r="D594" s="454"/>
      <c r="H594" s="454"/>
    </row>
    <row r="595" spans="4:8" ht="15.75" customHeight="1">
      <c r="D595" s="454"/>
      <c r="H595" s="454"/>
    </row>
    <row r="596" spans="4:8" ht="15.75" customHeight="1">
      <c r="D596" s="454"/>
      <c r="H596" s="454"/>
    </row>
    <row r="597" spans="4:8" ht="15.75" customHeight="1">
      <c r="D597" s="454"/>
      <c r="H597" s="454"/>
    </row>
    <row r="598" spans="4:8" ht="15.75" customHeight="1">
      <c r="D598" s="454"/>
      <c r="H598" s="454"/>
    </row>
    <row r="599" spans="4:8" ht="15.75" customHeight="1">
      <c r="D599" s="454"/>
      <c r="H599" s="454"/>
    </row>
    <row r="600" spans="4:8" ht="15.75" customHeight="1">
      <c r="D600" s="454"/>
      <c r="H600" s="454"/>
    </row>
    <row r="601" spans="4:8" ht="15.75" customHeight="1">
      <c r="D601" s="454"/>
      <c r="H601" s="454"/>
    </row>
    <row r="602" spans="4:8" ht="15.75" customHeight="1">
      <c r="D602" s="454"/>
      <c r="H602" s="454"/>
    </row>
    <row r="603" spans="4:8" ht="15.75" customHeight="1">
      <c r="D603" s="454"/>
      <c r="H603" s="454"/>
    </row>
    <row r="604" spans="4:8" ht="15.75" customHeight="1">
      <c r="D604" s="454"/>
      <c r="H604" s="454"/>
    </row>
    <row r="605" spans="4:8" ht="15.75" customHeight="1">
      <c r="D605" s="454"/>
      <c r="H605" s="454"/>
    </row>
    <row r="606" spans="4:8" ht="15.75" customHeight="1">
      <c r="D606" s="454"/>
      <c r="H606" s="454"/>
    </row>
    <row r="607" spans="4:8" ht="15.75" customHeight="1">
      <c r="D607" s="454"/>
      <c r="H607" s="454"/>
    </row>
    <row r="608" spans="4:8" ht="15.75" customHeight="1">
      <c r="D608" s="454"/>
      <c r="H608" s="454"/>
    </row>
    <row r="609" spans="4:8" ht="15.75" customHeight="1">
      <c r="D609" s="454"/>
      <c r="H609" s="454"/>
    </row>
    <row r="610" spans="4:8" ht="15.75" customHeight="1">
      <c r="D610" s="454"/>
      <c r="H610" s="454"/>
    </row>
    <row r="611" spans="4:8" ht="15.75" customHeight="1">
      <c r="D611" s="454"/>
      <c r="H611" s="454"/>
    </row>
    <row r="612" spans="4:8" ht="15.75" customHeight="1">
      <c r="D612" s="454"/>
      <c r="H612" s="454"/>
    </row>
    <row r="613" spans="4:8" ht="15.75" customHeight="1">
      <c r="D613" s="454"/>
      <c r="H613" s="454"/>
    </row>
    <row r="614" spans="4:8" ht="15.75" customHeight="1">
      <c r="D614" s="454"/>
      <c r="H614" s="454"/>
    </row>
    <row r="615" spans="4:8" ht="15.75" customHeight="1">
      <c r="D615" s="454"/>
      <c r="H615" s="454"/>
    </row>
    <row r="616" spans="4:8" ht="15.75" customHeight="1">
      <c r="D616" s="454"/>
      <c r="H616" s="454"/>
    </row>
    <row r="617" spans="4:8" ht="15.75" customHeight="1">
      <c r="D617" s="454"/>
      <c r="H617" s="454"/>
    </row>
    <row r="618" spans="4:8" ht="15.75" customHeight="1">
      <c r="D618" s="454"/>
      <c r="H618" s="454"/>
    </row>
    <row r="619" spans="4:8" ht="15.75" customHeight="1">
      <c r="D619" s="454"/>
      <c r="H619" s="454"/>
    </row>
    <row r="620" spans="4:8" ht="15.75" customHeight="1">
      <c r="D620" s="454"/>
      <c r="H620" s="454"/>
    </row>
    <row r="621" spans="4:8" ht="15.75" customHeight="1">
      <c r="D621" s="454"/>
      <c r="H621" s="454"/>
    </row>
    <row r="622" spans="4:8" ht="15.75" customHeight="1">
      <c r="D622" s="454"/>
      <c r="H622" s="454"/>
    </row>
    <row r="623" spans="4:8" ht="15.75" customHeight="1">
      <c r="D623" s="454"/>
      <c r="H623" s="454"/>
    </row>
    <row r="624" spans="4:8" ht="15.75" customHeight="1">
      <c r="D624" s="454"/>
      <c r="H624" s="454"/>
    </row>
    <row r="625" spans="4:8" ht="15.75" customHeight="1">
      <c r="D625" s="454"/>
      <c r="H625" s="454"/>
    </row>
    <row r="626" spans="4:8" ht="15.75" customHeight="1">
      <c r="D626" s="454"/>
      <c r="H626" s="454"/>
    </row>
    <row r="627" spans="4:8" ht="15.75" customHeight="1">
      <c r="D627" s="454"/>
      <c r="H627" s="454"/>
    </row>
    <row r="628" spans="4:8" ht="15.75" customHeight="1">
      <c r="D628" s="454"/>
      <c r="H628" s="454"/>
    </row>
    <row r="629" spans="4:8" ht="15.75" customHeight="1">
      <c r="D629" s="454"/>
      <c r="H629" s="454"/>
    </row>
    <row r="630" spans="4:8" ht="15.75" customHeight="1">
      <c r="D630" s="454"/>
      <c r="H630" s="454"/>
    </row>
    <row r="631" spans="4:8" ht="15.75" customHeight="1">
      <c r="D631" s="454"/>
      <c r="H631" s="454"/>
    </row>
    <row r="632" spans="4:8" ht="15.75" customHeight="1">
      <c r="D632" s="454"/>
      <c r="H632" s="454"/>
    </row>
    <row r="633" spans="4:8" ht="15.75" customHeight="1">
      <c r="D633" s="454"/>
      <c r="H633" s="454"/>
    </row>
    <row r="634" spans="4:8" ht="15.75" customHeight="1">
      <c r="D634" s="454"/>
      <c r="H634" s="454"/>
    </row>
    <row r="635" spans="4:8" ht="15.75" customHeight="1">
      <c r="D635" s="454"/>
      <c r="H635" s="454"/>
    </row>
    <row r="636" spans="4:8" ht="15.75" customHeight="1">
      <c r="D636" s="454"/>
      <c r="H636" s="454"/>
    </row>
    <row r="637" spans="4:8" ht="15.75" customHeight="1">
      <c r="D637" s="454"/>
      <c r="H637" s="454"/>
    </row>
    <row r="638" spans="4:8" ht="15.75" customHeight="1">
      <c r="D638" s="454"/>
      <c r="H638" s="454"/>
    </row>
    <row r="639" spans="4:8" ht="15.75" customHeight="1">
      <c r="D639" s="454"/>
      <c r="H639" s="454"/>
    </row>
    <row r="640" spans="4:8" ht="15.75" customHeight="1">
      <c r="D640" s="454"/>
      <c r="H640" s="454"/>
    </row>
    <row r="641" spans="4:8" ht="15.75" customHeight="1">
      <c r="D641" s="454"/>
      <c r="H641" s="454"/>
    </row>
    <row r="642" spans="4:8" ht="15.75" customHeight="1">
      <c r="D642" s="454"/>
      <c r="H642" s="454"/>
    </row>
    <row r="643" spans="4:8" ht="15.75" customHeight="1">
      <c r="D643" s="454"/>
      <c r="H643" s="454"/>
    </row>
    <row r="644" spans="4:8" ht="15.75" customHeight="1">
      <c r="D644" s="454"/>
      <c r="H644" s="454"/>
    </row>
    <row r="645" spans="4:8" ht="15.75" customHeight="1">
      <c r="D645" s="454"/>
      <c r="H645" s="454"/>
    </row>
    <row r="646" spans="4:8" ht="15.75" customHeight="1">
      <c r="D646" s="454"/>
      <c r="H646" s="454"/>
    </row>
    <row r="647" spans="4:8" ht="15.75" customHeight="1">
      <c r="D647" s="454"/>
      <c r="H647" s="454"/>
    </row>
    <row r="648" spans="4:8" ht="15.75" customHeight="1">
      <c r="D648" s="454"/>
      <c r="H648" s="454"/>
    </row>
    <row r="649" spans="4:8" ht="15.75" customHeight="1">
      <c r="D649" s="454"/>
      <c r="H649" s="454"/>
    </row>
    <row r="650" spans="4:8" ht="15.75" customHeight="1">
      <c r="D650" s="454"/>
      <c r="H650" s="454"/>
    </row>
    <row r="651" spans="4:8" ht="15.75" customHeight="1">
      <c r="D651" s="454"/>
      <c r="H651" s="454"/>
    </row>
    <row r="652" spans="4:8" ht="15.75" customHeight="1">
      <c r="D652" s="454"/>
      <c r="H652" s="454"/>
    </row>
    <row r="653" spans="4:8" ht="15.75" customHeight="1">
      <c r="D653" s="454"/>
      <c r="H653" s="454"/>
    </row>
    <row r="654" spans="4:8" ht="15.75" customHeight="1">
      <c r="D654" s="454"/>
      <c r="H654" s="454"/>
    </row>
    <row r="655" spans="4:8" ht="15.75" customHeight="1">
      <c r="D655" s="454"/>
      <c r="H655" s="454"/>
    </row>
    <row r="656" spans="4:8" ht="15.75" customHeight="1">
      <c r="D656" s="454"/>
      <c r="H656" s="454"/>
    </row>
    <row r="657" spans="4:8" ht="15.75" customHeight="1">
      <c r="D657" s="454"/>
      <c r="H657" s="454"/>
    </row>
    <row r="658" spans="4:8" ht="15.75" customHeight="1">
      <c r="D658" s="454"/>
      <c r="H658" s="454"/>
    </row>
    <row r="659" spans="4:8" ht="15.75" customHeight="1">
      <c r="D659" s="454"/>
      <c r="H659" s="454"/>
    </row>
    <row r="660" spans="4:8" ht="15.75" customHeight="1">
      <c r="D660" s="454"/>
      <c r="H660" s="454"/>
    </row>
    <row r="661" spans="4:8" ht="15.75" customHeight="1">
      <c r="D661" s="454"/>
      <c r="H661" s="454"/>
    </row>
    <row r="662" spans="4:8" ht="15.75" customHeight="1">
      <c r="D662" s="454"/>
      <c r="H662" s="454"/>
    </row>
    <row r="663" spans="4:8" ht="15.75" customHeight="1">
      <c r="D663" s="454"/>
      <c r="H663" s="454"/>
    </row>
    <row r="664" spans="4:8" ht="15.75" customHeight="1">
      <c r="D664" s="454"/>
      <c r="H664" s="454"/>
    </row>
    <row r="665" spans="4:8" ht="15.75" customHeight="1">
      <c r="D665" s="454"/>
      <c r="H665" s="454"/>
    </row>
    <row r="666" spans="4:8" ht="15.75" customHeight="1">
      <c r="D666" s="454"/>
      <c r="H666" s="454"/>
    </row>
    <row r="667" spans="4:8" ht="15.75" customHeight="1">
      <c r="D667" s="454"/>
      <c r="H667" s="454"/>
    </row>
    <row r="668" spans="4:8" ht="15.75" customHeight="1">
      <c r="D668" s="454"/>
      <c r="H668" s="454"/>
    </row>
    <row r="669" spans="4:8" ht="15.75" customHeight="1">
      <c r="D669" s="454"/>
      <c r="H669" s="454"/>
    </row>
    <row r="670" spans="4:8" ht="15.75" customHeight="1">
      <c r="D670" s="454"/>
      <c r="H670" s="454"/>
    </row>
    <row r="671" spans="4:8" ht="15.75" customHeight="1">
      <c r="D671" s="454"/>
      <c r="H671" s="454"/>
    </row>
    <row r="672" spans="4:8" ht="15.75" customHeight="1">
      <c r="D672" s="454"/>
      <c r="H672" s="454"/>
    </row>
    <row r="673" spans="4:8" ht="15.75" customHeight="1">
      <c r="D673" s="454"/>
      <c r="H673" s="454"/>
    </row>
    <row r="674" spans="4:8" ht="15.75" customHeight="1">
      <c r="D674" s="454"/>
      <c r="H674" s="454"/>
    </row>
    <row r="675" spans="4:8" ht="15.75" customHeight="1">
      <c r="D675" s="454"/>
      <c r="H675" s="454"/>
    </row>
    <row r="676" spans="4:8" ht="15.75" customHeight="1">
      <c r="D676" s="454"/>
      <c r="H676" s="454"/>
    </row>
    <row r="677" spans="4:8" ht="15.75" customHeight="1">
      <c r="D677" s="454"/>
      <c r="H677" s="454"/>
    </row>
    <row r="678" spans="4:8" ht="15.75" customHeight="1">
      <c r="D678" s="454"/>
      <c r="H678" s="454"/>
    </row>
    <row r="679" spans="4:8" ht="15.75" customHeight="1">
      <c r="D679" s="454"/>
      <c r="H679" s="454"/>
    </row>
    <row r="680" spans="4:8" ht="15.75" customHeight="1">
      <c r="D680" s="454"/>
      <c r="H680" s="454"/>
    </row>
    <row r="681" spans="4:8" ht="15.75" customHeight="1">
      <c r="D681" s="454"/>
      <c r="H681" s="454"/>
    </row>
    <row r="682" spans="4:8" ht="15.75" customHeight="1">
      <c r="D682" s="454"/>
      <c r="H682" s="454"/>
    </row>
    <row r="683" spans="4:8" ht="15.75" customHeight="1">
      <c r="D683" s="454"/>
      <c r="H683" s="454"/>
    </row>
    <row r="684" spans="4:8" ht="15.75" customHeight="1">
      <c r="D684" s="454"/>
      <c r="H684" s="454"/>
    </row>
    <row r="685" spans="4:8" ht="15.75" customHeight="1">
      <c r="D685" s="454"/>
      <c r="H685" s="454"/>
    </row>
    <row r="686" spans="4:8" ht="15.75" customHeight="1">
      <c r="D686" s="454"/>
      <c r="H686" s="454"/>
    </row>
    <row r="687" spans="4:8" ht="15.75" customHeight="1">
      <c r="D687" s="454"/>
      <c r="H687" s="454"/>
    </row>
    <row r="688" spans="4:8" ht="15.75" customHeight="1">
      <c r="D688" s="454"/>
      <c r="H688" s="454"/>
    </row>
    <row r="689" spans="4:8" ht="15.75" customHeight="1">
      <c r="D689" s="454"/>
      <c r="H689" s="454"/>
    </row>
    <row r="690" spans="4:8" ht="15.75" customHeight="1">
      <c r="D690" s="454"/>
      <c r="H690" s="454"/>
    </row>
    <row r="691" spans="4:8" ht="15.75" customHeight="1">
      <c r="D691" s="454"/>
      <c r="H691" s="454"/>
    </row>
    <row r="692" spans="4:8" ht="15.75" customHeight="1">
      <c r="D692" s="454"/>
      <c r="H692" s="454"/>
    </row>
    <row r="693" spans="4:8" ht="15.75" customHeight="1">
      <c r="D693" s="454"/>
      <c r="H693" s="454"/>
    </row>
    <row r="694" spans="4:8" ht="15.75" customHeight="1">
      <c r="D694" s="454"/>
      <c r="H694" s="454"/>
    </row>
    <row r="695" spans="4:8" ht="15.75" customHeight="1">
      <c r="D695" s="454"/>
      <c r="H695" s="454"/>
    </row>
    <row r="696" spans="4:8" ht="15.75" customHeight="1">
      <c r="D696" s="454"/>
      <c r="H696" s="454"/>
    </row>
    <row r="697" spans="4:8" ht="15.75" customHeight="1">
      <c r="D697" s="454"/>
      <c r="H697" s="454"/>
    </row>
    <row r="698" spans="4:8" ht="15.75" customHeight="1">
      <c r="D698" s="454"/>
      <c r="H698" s="454"/>
    </row>
    <row r="699" spans="4:8" ht="15.75" customHeight="1">
      <c r="D699" s="454"/>
      <c r="H699" s="454"/>
    </row>
    <row r="700" spans="4:8" ht="15.75" customHeight="1">
      <c r="D700" s="454"/>
      <c r="H700" s="454"/>
    </row>
    <row r="701" spans="4:8" ht="15.75" customHeight="1">
      <c r="D701" s="454"/>
      <c r="H701" s="454"/>
    </row>
    <row r="702" spans="4:8" ht="15.75" customHeight="1">
      <c r="D702" s="454"/>
      <c r="H702" s="454"/>
    </row>
    <row r="703" spans="4:8" ht="15.75" customHeight="1">
      <c r="D703" s="454"/>
      <c r="H703" s="454"/>
    </row>
    <row r="704" spans="4:8" ht="15.75" customHeight="1">
      <c r="D704" s="454"/>
      <c r="H704" s="454"/>
    </row>
    <row r="705" spans="4:8" ht="15.75" customHeight="1">
      <c r="D705" s="454"/>
      <c r="H705" s="454"/>
    </row>
    <row r="706" spans="4:8" ht="15.75" customHeight="1">
      <c r="D706" s="454"/>
      <c r="H706" s="454"/>
    </row>
    <row r="707" spans="4:8" ht="15.75" customHeight="1">
      <c r="D707" s="454"/>
      <c r="H707" s="454"/>
    </row>
    <row r="708" spans="4:8" ht="15.75" customHeight="1">
      <c r="D708" s="454"/>
      <c r="H708" s="454"/>
    </row>
    <row r="709" spans="4:8" ht="15.75" customHeight="1">
      <c r="D709" s="454"/>
      <c r="H709" s="454"/>
    </row>
    <row r="710" spans="4:8" ht="15.75" customHeight="1">
      <c r="D710" s="454"/>
      <c r="H710" s="454"/>
    </row>
    <row r="711" spans="4:8" ht="15.75" customHeight="1">
      <c r="D711" s="454"/>
      <c r="H711" s="454"/>
    </row>
    <row r="712" spans="4:8" ht="15.75" customHeight="1">
      <c r="D712" s="454"/>
      <c r="H712" s="454"/>
    </row>
    <row r="713" spans="4:8" ht="15.75" customHeight="1">
      <c r="D713" s="454"/>
      <c r="H713" s="454"/>
    </row>
    <row r="714" spans="4:8" ht="15.75" customHeight="1">
      <c r="D714" s="454"/>
      <c r="H714" s="454"/>
    </row>
    <row r="715" spans="4:8" ht="15.75" customHeight="1">
      <c r="D715" s="454"/>
      <c r="H715" s="454"/>
    </row>
    <row r="716" spans="4:8" ht="15.75" customHeight="1">
      <c r="D716" s="454"/>
      <c r="H716" s="454"/>
    </row>
    <row r="717" spans="4:8" ht="15.75" customHeight="1">
      <c r="D717" s="454"/>
      <c r="H717" s="454"/>
    </row>
    <row r="718" spans="4:8" ht="15.75" customHeight="1">
      <c r="D718" s="454"/>
      <c r="H718" s="454"/>
    </row>
    <row r="719" spans="4:8" ht="15.75" customHeight="1">
      <c r="D719" s="454"/>
      <c r="H719" s="454"/>
    </row>
    <row r="720" spans="4:8" ht="15.75" customHeight="1">
      <c r="D720" s="454"/>
      <c r="H720" s="454"/>
    </row>
    <row r="721" spans="4:8" ht="15.75" customHeight="1">
      <c r="D721" s="454"/>
      <c r="H721" s="454"/>
    </row>
    <row r="722" spans="4:8" ht="15.75" customHeight="1">
      <c r="D722" s="454"/>
      <c r="H722" s="454"/>
    </row>
    <row r="723" spans="4:8" ht="15.75" customHeight="1">
      <c r="D723" s="454"/>
      <c r="H723" s="454"/>
    </row>
    <row r="724" spans="4:8" ht="15.75" customHeight="1">
      <c r="D724" s="454"/>
      <c r="H724" s="454"/>
    </row>
    <row r="725" spans="4:8" ht="15.75" customHeight="1">
      <c r="D725" s="454"/>
      <c r="H725" s="454"/>
    </row>
    <row r="726" spans="4:8" ht="15.75" customHeight="1">
      <c r="D726" s="454"/>
      <c r="H726" s="454"/>
    </row>
    <row r="727" spans="4:8" ht="15.75" customHeight="1">
      <c r="D727" s="454"/>
      <c r="H727" s="454"/>
    </row>
    <row r="728" spans="4:8" ht="15.75" customHeight="1">
      <c r="D728" s="454"/>
      <c r="H728" s="454"/>
    </row>
    <row r="729" spans="4:8" ht="15.75" customHeight="1">
      <c r="D729" s="454"/>
      <c r="H729" s="454"/>
    </row>
    <row r="730" spans="4:8" ht="15.75" customHeight="1">
      <c r="D730" s="454"/>
      <c r="H730" s="454"/>
    </row>
    <row r="731" spans="4:8" ht="15.75" customHeight="1">
      <c r="D731" s="454"/>
      <c r="H731" s="454"/>
    </row>
    <row r="732" spans="4:8" ht="15.75" customHeight="1">
      <c r="D732" s="454"/>
      <c r="H732" s="454"/>
    </row>
    <row r="733" spans="4:8" ht="15.75" customHeight="1">
      <c r="D733" s="454"/>
      <c r="H733" s="454"/>
    </row>
    <row r="734" spans="4:8" ht="15.75" customHeight="1">
      <c r="D734" s="454"/>
      <c r="H734" s="454"/>
    </row>
    <row r="735" spans="4:8" ht="15.75" customHeight="1">
      <c r="D735" s="454"/>
      <c r="H735" s="454"/>
    </row>
    <row r="736" spans="4:8" ht="15.75" customHeight="1">
      <c r="D736" s="454"/>
      <c r="H736" s="454"/>
    </row>
    <row r="737" spans="4:8" ht="15.75" customHeight="1">
      <c r="D737" s="454"/>
      <c r="H737" s="454"/>
    </row>
    <row r="738" spans="4:8" ht="15.75" customHeight="1">
      <c r="D738" s="454"/>
      <c r="H738" s="454"/>
    </row>
    <row r="739" spans="4:8" ht="15.75" customHeight="1">
      <c r="D739" s="454"/>
      <c r="H739" s="454"/>
    </row>
    <row r="740" spans="4:8" ht="15.75" customHeight="1">
      <c r="D740" s="454"/>
      <c r="H740" s="454"/>
    </row>
    <row r="741" spans="4:8" ht="15.75" customHeight="1">
      <c r="D741" s="454"/>
      <c r="H741" s="454"/>
    </row>
    <row r="742" spans="4:8" ht="15.75" customHeight="1">
      <c r="D742" s="454"/>
      <c r="H742" s="454"/>
    </row>
    <row r="743" spans="4:8" ht="15.75" customHeight="1">
      <c r="D743" s="454"/>
      <c r="H743" s="454"/>
    </row>
    <row r="744" spans="4:8" ht="15.75" customHeight="1">
      <c r="D744" s="454"/>
      <c r="H744" s="454"/>
    </row>
    <row r="745" spans="4:8" ht="15.75" customHeight="1">
      <c r="D745" s="454"/>
      <c r="H745" s="454"/>
    </row>
    <row r="746" spans="4:8" ht="15.75" customHeight="1">
      <c r="D746" s="454"/>
      <c r="H746" s="454"/>
    </row>
    <row r="747" spans="4:8" ht="15.75" customHeight="1">
      <c r="D747" s="454"/>
      <c r="H747" s="454"/>
    </row>
    <row r="748" spans="4:8" ht="15.75" customHeight="1">
      <c r="D748" s="454"/>
      <c r="H748" s="454"/>
    </row>
    <row r="749" spans="4:8" ht="15.75" customHeight="1">
      <c r="D749" s="454"/>
      <c r="H749" s="454"/>
    </row>
    <row r="750" spans="4:8" ht="15.75" customHeight="1">
      <c r="D750" s="454"/>
      <c r="H750" s="454"/>
    </row>
    <row r="751" spans="4:8" ht="15.75" customHeight="1">
      <c r="D751" s="454"/>
      <c r="H751" s="454"/>
    </row>
    <row r="752" spans="4:8" ht="15.75" customHeight="1">
      <c r="D752" s="454"/>
      <c r="H752" s="454"/>
    </row>
    <row r="753" spans="4:8" ht="15.75" customHeight="1">
      <c r="D753" s="454"/>
      <c r="H753" s="454"/>
    </row>
    <row r="754" spans="4:8" ht="15.75" customHeight="1">
      <c r="D754" s="454"/>
      <c r="H754" s="454"/>
    </row>
    <row r="755" spans="4:8" ht="15.75" customHeight="1">
      <c r="D755" s="454"/>
      <c r="H755" s="454"/>
    </row>
    <row r="756" spans="4:8" ht="15.75" customHeight="1">
      <c r="D756" s="454"/>
      <c r="H756" s="454"/>
    </row>
    <row r="757" spans="4:8" ht="15.75" customHeight="1">
      <c r="D757" s="454"/>
      <c r="H757" s="454"/>
    </row>
    <row r="758" spans="4:8" ht="15.75" customHeight="1">
      <c r="D758" s="454"/>
      <c r="H758" s="454"/>
    </row>
    <row r="759" spans="4:8" ht="15.75" customHeight="1">
      <c r="D759" s="454"/>
      <c r="H759" s="454"/>
    </row>
    <row r="760" spans="4:8" ht="15.75" customHeight="1">
      <c r="D760" s="454"/>
      <c r="H760" s="454"/>
    </row>
    <row r="761" spans="4:8" ht="15.75" customHeight="1">
      <c r="D761" s="454"/>
      <c r="H761" s="454"/>
    </row>
    <row r="762" spans="4:8" ht="15.75" customHeight="1">
      <c r="D762" s="454"/>
      <c r="H762" s="454"/>
    </row>
    <row r="763" spans="4:8" ht="15.75" customHeight="1">
      <c r="D763" s="454"/>
      <c r="H763" s="454"/>
    </row>
    <row r="764" spans="4:8" ht="15.75" customHeight="1">
      <c r="D764" s="454"/>
      <c r="H764" s="454"/>
    </row>
    <row r="765" spans="4:8" ht="15.75" customHeight="1">
      <c r="D765" s="454"/>
      <c r="H765" s="454"/>
    </row>
    <row r="766" spans="4:8" ht="15.75" customHeight="1">
      <c r="D766" s="454"/>
      <c r="H766" s="454"/>
    </row>
    <row r="767" spans="4:8" ht="15.75" customHeight="1">
      <c r="D767" s="454"/>
      <c r="H767" s="454"/>
    </row>
    <row r="768" spans="4:8" ht="15.75" customHeight="1">
      <c r="D768" s="454"/>
      <c r="H768" s="454"/>
    </row>
    <row r="769" spans="4:8" ht="15.75" customHeight="1">
      <c r="D769" s="454"/>
      <c r="H769" s="454"/>
    </row>
    <row r="770" spans="4:8" ht="15.75" customHeight="1">
      <c r="D770" s="454"/>
      <c r="H770" s="454"/>
    </row>
    <row r="771" spans="4:8" ht="15.75" customHeight="1">
      <c r="D771" s="454"/>
      <c r="H771" s="454"/>
    </row>
    <row r="772" spans="4:8" ht="15.75" customHeight="1">
      <c r="D772" s="454"/>
      <c r="H772" s="454"/>
    </row>
    <row r="773" spans="4:8" ht="15.75" customHeight="1">
      <c r="D773" s="454"/>
      <c r="H773" s="454"/>
    </row>
    <row r="774" spans="4:8" ht="15.75" customHeight="1">
      <c r="D774" s="454"/>
      <c r="H774" s="454"/>
    </row>
    <row r="775" spans="4:8" ht="15.75" customHeight="1">
      <c r="D775" s="454"/>
      <c r="H775" s="454"/>
    </row>
    <row r="776" spans="4:8" ht="15.75" customHeight="1">
      <c r="D776" s="454"/>
      <c r="H776" s="454"/>
    </row>
    <row r="777" spans="4:8" ht="15.75" customHeight="1">
      <c r="D777" s="454"/>
      <c r="H777" s="454"/>
    </row>
    <row r="778" spans="4:8" ht="15.75" customHeight="1">
      <c r="D778" s="454"/>
      <c r="H778" s="454"/>
    </row>
    <row r="779" spans="4:8" ht="15.75" customHeight="1">
      <c r="D779" s="454"/>
      <c r="H779" s="454"/>
    </row>
    <row r="780" spans="4:8" ht="15.75" customHeight="1">
      <c r="D780" s="454"/>
      <c r="H780" s="454"/>
    </row>
    <row r="781" spans="4:8" ht="15.75" customHeight="1">
      <c r="D781" s="454"/>
      <c r="H781" s="454"/>
    </row>
    <row r="782" spans="4:8" ht="15.75" customHeight="1">
      <c r="D782" s="454"/>
      <c r="H782" s="454"/>
    </row>
    <row r="783" spans="4:8" ht="15.75" customHeight="1">
      <c r="D783" s="454"/>
      <c r="H783" s="454"/>
    </row>
    <row r="784" spans="4:8" ht="15.75" customHeight="1">
      <c r="D784" s="454"/>
      <c r="H784" s="454"/>
    </row>
    <row r="785" spans="4:8" ht="15.75" customHeight="1">
      <c r="D785" s="454"/>
      <c r="H785" s="454"/>
    </row>
    <row r="786" spans="4:8" ht="15.75" customHeight="1">
      <c r="D786" s="454"/>
      <c r="H786" s="454"/>
    </row>
    <row r="787" spans="4:8" ht="15.75" customHeight="1">
      <c r="D787" s="454"/>
      <c r="H787" s="454"/>
    </row>
    <row r="788" spans="4:8" ht="15.75" customHeight="1">
      <c r="D788" s="454"/>
      <c r="H788" s="454"/>
    </row>
    <row r="789" spans="4:8" ht="15.75" customHeight="1">
      <c r="D789" s="454"/>
      <c r="H789" s="454"/>
    </row>
    <row r="790" spans="4:8" ht="15.75" customHeight="1">
      <c r="D790" s="454"/>
      <c r="H790" s="454"/>
    </row>
    <row r="791" spans="4:8" ht="15.75" customHeight="1">
      <c r="D791" s="454"/>
      <c r="H791" s="454"/>
    </row>
    <row r="792" spans="4:8" ht="15.75" customHeight="1">
      <c r="D792" s="454"/>
      <c r="H792" s="454"/>
    </row>
    <row r="793" spans="4:8" ht="15.75" customHeight="1">
      <c r="D793" s="454"/>
      <c r="H793" s="454"/>
    </row>
    <row r="794" spans="4:8" ht="15.75" customHeight="1">
      <c r="D794" s="454"/>
      <c r="H794" s="454"/>
    </row>
    <row r="795" spans="4:8" ht="15.75" customHeight="1">
      <c r="D795" s="454"/>
      <c r="H795" s="454"/>
    </row>
    <row r="796" spans="4:8" ht="15.75" customHeight="1">
      <c r="D796" s="454"/>
      <c r="H796" s="454"/>
    </row>
    <row r="797" spans="4:8" ht="15.75" customHeight="1">
      <c r="D797" s="454"/>
      <c r="H797" s="454"/>
    </row>
    <row r="798" spans="4:8" ht="15.75" customHeight="1">
      <c r="D798" s="454"/>
      <c r="H798" s="454"/>
    </row>
    <row r="799" spans="4:8" ht="15.75" customHeight="1">
      <c r="D799" s="454"/>
      <c r="H799" s="454"/>
    </row>
    <row r="800" spans="4:8" ht="15.75" customHeight="1">
      <c r="D800" s="454"/>
      <c r="H800" s="454"/>
    </row>
    <row r="801" spans="4:8" ht="15.75" customHeight="1">
      <c r="D801" s="454"/>
      <c r="H801" s="454"/>
    </row>
    <row r="802" spans="4:8" ht="15.75" customHeight="1">
      <c r="D802" s="454"/>
      <c r="H802" s="454"/>
    </row>
    <row r="803" spans="4:8" ht="15.75" customHeight="1">
      <c r="D803" s="454"/>
      <c r="H803" s="454"/>
    </row>
    <row r="804" spans="4:8" ht="15.75" customHeight="1">
      <c r="D804" s="454"/>
      <c r="H804" s="454"/>
    </row>
    <row r="805" spans="4:8" ht="15.75" customHeight="1">
      <c r="D805" s="454"/>
      <c r="H805" s="454"/>
    </row>
    <row r="806" spans="4:8" ht="15.75" customHeight="1">
      <c r="D806" s="454"/>
      <c r="H806" s="454"/>
    </row>
    <row r="807" spans="4:8" ht="15.75" customHeight="1">
      <c r="D807" s="454"/>
      <c r="H807" s="454"/>
    </row>
    <row r="808" spans="4:8" ht="15.75" customHeight="1">
      <c r="D808" s="454"/>
      <c r="H808" s="454"/>
    </row>
    <row r="809" spans="4:8" ht="15.75" customHeight="1">
      <c r="D809" s="454"/>
      <c r="H809" s="454"/>
    </row>
    <row r="810" spans="4:8" ht="15.75" customHeight="1">
      <c r="D810" s="454"/>
      <c r="H810" s="454"/>
    </row>
    <row r="811" spans="4:8" ht="15.75" customHeight="1">
      <c r="D811" s="454"/>
      <c r="H811" s="454"/>
    </row>
    <row r="812" spans="4:8" ht="15.75" customHeight="1">
      <c r="D812" s="454"/>
      <c r="H812" s="454"/>
    </row>
    <row r="813" spans="4:8" ht="15.75" customHeight="1">
      <c r="D813" s="454"/>
      <c r="H813" s="454"/>
    </row>
    <row r="814" spans="4:8" ht="15.75" customHeight="1">
      <c r="D814" s="454"/>
      <c r="H814" s="454"/>
    </row>
    <row r="815" spans="4:8" ht="15.75" customHeight="1">
      <c r="D815" s="454"/>
      <c r="H815" s="454"/>
    </row>
    <row r="816" spans="4:8" ht="15.75" customHeight="1">
      <c r="D816" s="454"/>
      <c r="H816" s="454"/>
    </row>
    <row r="817" spans="4:8" ht="15.75" customHeight="1">
      <c r="D817" s="454"/>
      <c r="H817" s="454"/>
    </row>
    <row r="818" spans="4:8" ht="15.75" customHeight="1">
      <c r="D818" s="454"/>
      <c r="H818" s="454"/>
    </row>
    <row r="819" spans="4:8" ht="15.75" customHeight="1">
      <c r="D819" s="454"/>
      <c r="H819" s="454"/>
    </row>
    <row r="820" spans="4:8" ht="15.75" customHeight="1">
      <c r="D820" s="454"/>
      <c r="H820" s="454"/>
    </row>
    <row r="821" spans="4:8" ht="15.75" customHeight="1">
      <c r="D821" s="454"/>
      <c r="H821" s="454"/>
    </row>
    <row r="822" spans="4:8" ht="15.75" customHeight="1">
      <c r="D822" s="454"/>
      <c r="H822" s="454"/>
    </row>
    <row r="823" spans="4:8" ht="15.75" customHeight="1">
      <c r="D823" s="454"/>
      <c r="H823" s="454"/>
    </row>
    <row r="824" spans="4:8" ht="15.75" customHeight="1">
      <c r="D824" s="454"/>
      <c r="H824" s="454"/>
    </row>
    <row r="825" spans="4:8" ht="15.75" customHeight="1">
      <c r="D825" s="454"/>
      <c r="H825" s="454"/>
    </row>
    <row r="826" spans="4:8" ht="15.75" customHeight="1">
      <c r="D826" s="454"/>
      <c r="H826" s="454"/>
    </row>
    <row r="827" spans="4:8" ht="15.75" customHeight="1">
      <c r="D827" s="454"/>
      <c r="H827" s="454"/>
    </row>
    <row r="828" spans="4:8" ht="15.75" customHeight="1">
      <c r="D828" s="454"/>
      <c r="H828" s="454"/>
    </row>
    <row r="829" spans="4:8" ht="15.75" customHeight="1">
      <c r="D829" s="454"/>
      <c r="H829" s="454"/>
    </row>
    <row r="830" spans="4:8" ht="15.75" customHeight="1">
      <c r="D830" s="454"/>
      <c r="H830" s="454"/>
    </row>
    <row r="831" spans="4:8" ht="15.75" customHeight="1">
      <c r="D831" s="454"/>
      <c r="H831" s="454"/>
    </row>
    <row r="832" spans="4:8" ht="15.75" customHeight="1">
      <c r="D832" s="454"/>
      <c r="H832" s="454"/>
    </row>
    <row r="833" spans="4:8" ht="15.75" customHeight="1">
      <c r="D833" s="454"/>
      <c r="H833" s="454"/>
    </row>
    <row r="834" spans="4:8" ht="15.75" customHeight="1">
      <c r="D834" s="454"/>
      <c r="H834" s="454"/>
    </row>
    <row r="835" spans="4:8" ht="15.75" customHeight="1">
      <c r="D835" s="454"/>
      <c r="H835" s="454"/>
    </row>
    <row r="836" spans="4:8" ht="15.75" customHeight="1">
      <c r="D836" s="454"/>
      <c r="H836" s="454"/>
    </row>
    <row r="837" spans="4:8" ht="15.75" customHeight="1">
      <c r="D837" s="454"/>
      <c r="H837" s="454"/>
    </row>
    <row r="838" spans="4:8" ht="15.75" customHeight="1">
      <c r="D838" s="454"/>
      <c r="H838" s="454"/>
    </row>
    <row r="839" spans="4:8" ht="15.75" customHeight="1">
      <c r="D839" s="454"/>
      <c r="H839" s="454"/>
    </row>
    <row r="840" spans="4:8" ht="15.75" customHeight="1">
      <c r="D840" s="454"/>
      <c r="H840" s="454"/>
    </row>
    <row r="841" spans="4:8" ht="15.75" customHeight="1">
      <c r="D841" s="454"/>
      <c r="H841" s="454"/>
    </row>
    <row r="842" spans="4:8" ht="15.75" customHeight="1">
      <c r="D842" s="454"/>
      <c r="H842" s="454"/>
    </row>
    <row r="843" spans="4:8" ht="15.75" customHeight="1">
      <c r="D843" s="454"/>
      <c r="H843" s="454"/>
    </row>
    <row r="844" spans="4:8" ht="15.75" customHeight="1">
      <c r="D844" s="454"/>
      <c r="H844" s="454"/>
    </row>
    <row r="845" spans="4:8" ht="15.75" customHeight="1">
      <c r="D845" s="454"/>
      <c r="H845" s="454"/>
    </row>
    <row r="846" spans="4:8" ht="15.75" customHeight="1">
      <c r="D846" s="454"/>
      <c r="H846" s="454"/>
    </row>
    <row r="847" spans="4:8" ht="15.75" customHeight="1">
      <c r="D847" s="454"/>
      <c r="H847" s="454"/>
    </row>
    <row r="848" spans="4:8" ht="15.75" customHeight="1">
      <c r="D848" s="454"/>
      <c r="H848" s="454"/>
    </row>
    <row r="849" spans="4:8" ht="15.75" customHeight="1">
      <c r="D849" s="454"/>
      <c r="H849" s="454"/>
    </row>
    <row r="850" spans="4:8" ht="15.75" customHeight="1">
      <c r="D850" s="454"/>
      <c r="H850" s="454"/>
    </row>
    <row r="851" spans="4:8" ht="15.75" customHeight="1">
      <c r="D851" s="454"/>
      <c r="H851" s="454"/>
    </row>
    <row r="852" spans="4:8" ht="15.75" customHeight="1">
      <c r="D852" s="454"/>
      <c r="H852" s="454"/>
    </row>
    <row r="853" spans="4:8" ht="15.75" customHeight="1">
      <c r="D853" s="454"/>
      <c r="H853" s="454"/>
    </row>
    <row r="854" spans="4:8" ht="15.75" customHeight="1">
      <c r="D854" s="454"/>
      <c r="H854" s="454"/>
    </row>
    <row r="855" spans="4:8" ht="15.75" customHeight="1">
      <c r="D855" s="454"/>
      <c r="H855" s="454"/>
    </row>
    <row r="856" spans="4:8" ht="15.75" customHeight="1">
      <c r="D856" s="454"/>
      <c r="H856" s="454"/>
    </row>
    <row r="857" spans="4:8" ht="15.75" customHeight="1">
      <c r="D857" s="454"/>
      <c r="H857" s="454"/>
    </row>
    <row r="858" spans="4:8" ht="15.75" customHeight="1">
      <c r="D858" s="454"/>
      <c r="H858" s="454"/>
    </row>
    <row r="859" spans="4:8" ht="15.75" customHeight="1">
      <c r="D859" s="454"/>
      <c r="H859" s="454"/>
    </row>
    <row r="860" spans="4:8" ht="15.75" customHeight="1">
      <c r="D860" s="454"/>
      <c r="H860" s="454"/>
    </row>
    <row r="861" spans="4:8" ht="15.75" customHeight="1">
      <c r="D861" s="454"/>
      <c r="H861" s="454"/>
    </row>
    <row r="862" spans="4:8" ht="15.75" customHeight="1">
      <c r="D862" s="454"/>
      <c r="H862" s="454"/>
    </row>
    <row r="863" spans="4:8" ht="15.75" customHeight="1">
      <c r="D863" s="454"/>
      <c r="H863" s="454"/>
    </row>
    <row r="864" spans="4:8" ht="15.75" customHeight="1">
      <c r="D864" s="454"/>
      <c r="H864" s="454"/>
    </row>
    <row r="865" spans="4:8" ht="15.75" customHeight="1">
      <c r="D865" s="454"/>
      <c r="H865" s="454"/>
    </row>
    <row r="866" spans="4:8" ht="15.75" customHeight="1">
      <c r="D866" s="454"/>
      <c r="H866" s="454"/>
    </row>
    <row r="867" spans="4:8" ht="15.75" customHeight="1">
      <c r="D867" s="454"/>
      <c r="H867" s="454"/>
    </row>
    <row r="868" spans="4:8" ht="15.75" customHeight="1">
      <c r="D868" s="454"/>
      <c r="H868" s="454"/>
    </row>
    <row r="869" spans="4:8" ht="15.75" customHeight="1">
      <c r="D869" s="454"/>
      <c r="H869" s="454"/>
    </row>
    <row r="870" spans="4:8" ht="15.75" customHeight="1">
      <c r="D870" s="454"/>
      <c r="H870" s="454"/>
    </row>
    <row r="871" spans="4:8" ht="15.75" customHeight="1">
      <c r="D871" s="454"/>
      <c r="H871" s="454"/>
    </row>
    <row r="872" spans="4:8" ht="15.75" customHeight="1">
      <c r="D872" s="454"/>
      <c r="H872" s="454"/>
    </row>
    <row r="873" spans="4:8" ht="15.75" customHeight="1">
      <c r="D873" s="454"/>
      <c r="H873" s="454"/>
    </row>
    <row r="874" spans="4:8" ht="15.75" customHeight="1">
      <c r="D874" s="454"/>
      <c r="H874" s="454"/>
    </row>
    <row r="875" spans="4:8" ht="15.75" customHeight="1">
      <c r="D875" s="454"/>
      <c r="H875" s="454"/>
    </row>
    <row r="876" spans="4:8" ht="15.75" customHeight="1">
      <c r="D876" s="454"/>
      <c r="H876" s="454"/>
    </row>
    <row r="877" spans="4:8" ht="15.75" customHeight="1">
      <c r="D877" s="454"/>
      <c r="H877" s="454"/>
    </row>
    <row r="878" spans="4:8" ht="15.75" customHeight="1">
      <c r="D878" s="454"/>
      <c r="H878" s="454"/>
    </row>
    <row r="879" spans="4:8" ht="15.75" customHeight="1">
      <c r="D879" s="454"/>
      <c r="H879" s="454"/>
    </row>
    <row r="880" spans="4:8" ht="15.75" customHeight="1">
      <c r="D880" s="454"/>
      <c r="H880" s="454"/>
    </row>
    <row r="881" spans="4:8" ht="15.75" customHeight="1">
      <c r="D881" s="454"/>
      <c r="H881" s="454"/>
    </row>
    <row r="882" spans="4:8" ht="15.75" customHeight="1">
      <c r="D882" s="454"/>
      <c r="H882" s="454"/>
    </row>
    <row r="883" spans="4:8" ht="15.75" customHeight="1">
      <c r="D883" s="454"/>
      <c r="H883" s="454"/>
    </row>
    <row r="884" spans="4:8" ht="15.75" customHeight="1">
      <c r="D884" s="454"/>
      <c r="H884" s="454"/>
    </row>
    <row r="885" spans="4:8" ht="15.75" customHeight="1">
      <c r="D885" s="454"/>
      <c r="H885" s="454"/>
    </row>
    <row r="886" spans="4:8" ht="15.75" customHeight="1">
      <c r="D886" s="454"/>
      <c r="H886" s="454"/>
    </row>
    <row r="887" spans="4:8" ht="15.75" customHeight="1">
      <c r="D887" s="454"/>
      <c r="H887" s="454"/>
    </row>
    <row r="888" spans="4:8" ht="15.75" customHeight="1">
      <c r="D888" s="454"/>
      <c r="H888" s="454"/>
    </row>
    <row r="889" spans="4:8" ht="15.75" customHeight="1">
      <c r="D889" s="454"/>
      <c r="H889" s="454"/>
    </row>
    <row r="890" spans="4:8" ht="15.75" customHeight="1">
      <c r="D890" s="454"/>
      <c r="H890" s="454"/>
    </row>
    <row r="891" spans="4:8" ht="15.75" customHeight="1">
      <c r="D891" s="454"/>
      <c r="H891" s="454"/>
    </row>
    <row r="892" spans="4:8" ht="15.75" customHeight="1">
      <c r="D892" s="454"/>
      <c r="H892" s="454"/>
    </row>
    <row r="893" spans="4:8" ht="15.75" customHeight="1">
      <c r="D893" s="454"/>
      <c r="H893" s="454"/>
    </row>
    <row r="894" spans="4:8" ht="15.75" customHeight="1">
      <c r="D894" s="454"/>
      <c r="H894" s="454"/>
    </row>
    <row r="895" spans="4:8" ht="15.75" customHeight="1">
      <c r="D895" s="454"/>
      <c r="H895" s="454"/>
    </row>
    <row r="896" spans="4:8" ht="15.75" customHeight="1">
      <c r="D896" s="454"/>
      <c r="H896" s="454"/>
    </row>
    <row r="897" spans="4:8" ht="15.75" customHeight="1">
      <c r="D897" s="454"/>
      <c r="H897" s="454"/>
    </row>
    <row r="898" spans="4:8" ht="15.75" customHeight="1">
      <c r="D898" s="454"/>
      <c r="H898" s="454"/>
    </row>
    <row r="899" spans="4:8" ht="15.75" customHeight="1">
      <c r="D899" s="454"/>
      <c r="H899" s="454"/>
    </row>
    <row r="900" spans="4:8" ht="15.75" customHeight="1">
      <c r="D900" s="454"/>
      <c r="H900" s="454"/>
    </row>
    <row r="901" spans="4:8" ht="15.75" customHeight="1">
      <c r="D901" s="454"/>
      <c r="H901" s="454"/>
    </row>
    <row r="902" spans="4:8" ht="15.75" customHeight="1">
      <c r="D902" s="454"/>
      <c r="H902" s="454"/>
    </row>
    <row r="903" spans="4:8" ht="15.75" customHeight="1">
      <c r="D903" s="454"/>
      <c r="H903" s="454"/>
    </row>
    <row r="904" spans="4:8" ht="15.75" customHeight="1">
      <c r="D904" s="454"/>
      <c r="H904" s="454"/>
    </row>
    <row r="905" spans="4:8" ht="15.75" customHeight="1">
      <c r="D905" s="454"/>
      <c r="H905" s="454"/>
    </row>
    <row r="906" spans="4:8" ht="15.75" customHeight="1">
      <c r="D906" s="454"/>
      <c r="H906" s="454"/>
    </row>
    <row r="907" spans="4:8" ht="15.75" customHeight="1">
      <c r="D907" s="454"/>
      <c r="H907" s="454"/>
    </row>
    <row r="908" spans="4:8" ht="15.75" customHeight="1">
      <c r="D908" s="454"/>
      <c r="H908" s="454"/>
    </row>
    <row r="909" spans="4:8" ht="15.75" customHeight="1">
      <c r="D909" s="454"/>
      <c r="H909" s="454"/>
    </row>
    <row r="910" spans="4:8" ht="15.75" customHeight="1">
      <c r="D910" s="454"/>
      <c r="H910" s="454"/>
    </row>
    <row r="911" spans="4:8" ht="15.75" customHeight="1">
      <c r="D911" s="454"/>
      <c r="H911" s="454"/>
    </row>
    <row r="912" spans="4:8" ht="15.75" customHeight="1">
      <c r="D912" s="454"/>
      <c r="H912" s="454"/>
    </row>
    <row r="913" spans="4:8" ht="15.75" customHeight="1">
      <c r="D913" s="454"/>
      <c r="H913" s="454"/>
    </row>
    <row r="914" spans="4:8" ht="15.75" customHeight="1">
      <c r="D914" s="454"/>
      <c r="H914" s="454"/>
    </row>
    <row r="915" spans="4:8" ht="15.75" customHeight="1">
      <c r="D915" s="454"/>
      <c r="H915" s="454"/>
    </row>
    <row r="916" spans="4:8" ht="15.75" customHeight="1">
      <c r="D916" s="454"/>
      <c r="H916" s="454"/>
    </row>
    <row r="917" spans="4:8" ht="15.75" customHeight="1">
      <c r="D917" s="454"/>
      <c r="H917" s="454"/>
    </row>
    <row r="918" spans="4:8" ht="15.75" customHeight="1">
      <c r="D918" s="454"/>
      <c r="H918" s="454"/>
    </row>
    <row r="919" spans="4:8" ht="15.75" customHeight="1">
      <c r="D919" s="454"/>
      <c r="H919" s="454"/>
    </row>
    <row r="920" spans="4:8" ht="15.75" customHeight="1">
      <c r="D920" s="454"/>
      <c r="H920" s="454"/>
    </row>
    <row r="921" spans="4:8" ht="15.75" customHeight="1">
      <c r="D921" s="454"/>
      <c r="H921" s="454"/>
    </row>
    <row r="922" spans="4:8" ht="15.75" customHeight="1">
      <c r="D922" s="454"/>
      <c r="H922" s="454"/>
    </row>
    <row r="923" spans="4:8" ht="15.75" customHeight="1">
      <c r="D923" s="454"/>
      <c r="H923" s="454"/>
    </row>
    <row r="924" spans="4:8" ht="15.75" customHeight="1">
      <c r="D924" s="454"/>
      <c r="H924" s="454"/>
    </row>
    <row r="925" spans="4:8" ht="15.75" customHeight="1">
      <c r="D925" s="454"/>
      <c r="H925" s="454"/>
    </row>
    <row r="926" spans="4:8" ht="15.75" customHeight="1">
      <c r="D926" s="454"/>
      <c r="H926" s="454"/>
    </row>
    <row r="927" spans="4:8" ht="15.75" customHeight="1">
      <c r="D927" s="454"/>
      <c r="H927" s="454"/>
    </row>
    <row r="928" spans="4:8" ht="15.75" customHeight="1">
      <c r="D928" s="454"/>
      <c r="H928" s="454"/>
    </row>
    <row r="929" spans="4:8" ht="15.75" customHeight="1">
      <c r="D929" s="454"/>
      <c r="H929" s="454"/>
    </row>
    <row r="930" spans="4:8" ht="15.75" customHeight="1">
      <c r="D930" s="454"/>
      <c r="H930" s="454"/>
    </row>
    <row r="931" spans="4:8" ht="15.75" customHeight="1">
      <c r="D931" s="454"/>
      <c r="H931" s="454"/>
    </row>
    <row r="932" spans="4:8" ht="15.75" customHeight="1">
      <c r="D932" s="454"/>
      <c r="H932" s="454"/>
    </row>
    <row r="933" spans="4:8" ht="15.75" customHeight="1">
      <c r="D933" s="454"/>
      <c r="H933" s="454"/>
    </row>
    <row r="934" spans="4:8" ht="15.75" customHeight="1">
      <c r="D934" s="454"/>
      <c r="H934" s="454"/>
    </row>
    <row r="935" spans="4:8" ht="15.75" customHeight="1">
      <c r="D935" s="454"/>
      <c r="H935" s="454"/>
    </row>
    <row r="936" spans="4:8" ht="15.75" customHeight="1">
      <c r="D936" s="454"/>
      <c r="H936" s="454"/>
    </row>
    <row r="937" spans="4:8" ht="15.75" customHeight="1">
      <c r="D937" s="454"/>
      <c r="H937" s="454"/>
    </row>
    <row r="938" spans="4:8" ht="15.75" customHeight="1">
      <c r="D938" s="454"/>
      <c r="H938" s="454"/>
    </row>
    <row r="939" spans="4:8" ht="15.75" customHeight="1">
      <c r="D939" s="454"/>
      <c r="H939" s="454"/>
    </row>
    <row r="940" spans="4:8" ht="15.75" customHeight="1">
      <c r="D940" s="454"/>
      <c r="H940" s="454"/>
    </row>
    <row r="941" spans="4:8" ht="15.75" customHeight="1">
      <c r="D941" s="454"/>
      <c r="H941" s="454"/>
    </row>
    <row r="942" spans="4:8" ht="15.75" customHeight="1">
      <c r="D942" s="454"/>
      <c r="H942" s="454"/>
    </row>
    <row r="943" spans="4:8" ht="15.75" customHeight="1">
      <c r="D943" s="454"/>
      <c r="H943" s="454"/>
    </row>
    <row r="944" spans="4:8" ht="15.75" customHeight="1">
      <c r="D944" s="454"/>
      <c r="H944" s="454"/>
    </row>
    <row r="945" spans="4:8" ht="15.75" customHeight="1">
      <c r="D945" s="454"/>
      <c r="H945" s="454"/>
    </row>
    <row r="946" spans="4:8" ht="15.75" customHeight="1">
      <c r="D946" s="454"/>
      <c r="H946" s="454"/>
    </row>
    <row r="947" spans="4:8" ht="15.75" customHeight="1">
      <c r="D947" s="454"/>
      <c r="H947" s="454"/>
    </row>
    <row r="948" spans="4:8" ht="15.75" customHeight="1">
      <c r="D948" s="454"/>
      <c r="H948" s="454"/>
    </row>
    <row r="949" spans="4:8" ht="15.75" customHeight="1">
      <c r="D949" s="454"/>
      <c r="H949" s="454"/>
    </row>
    <row r="950" spans="4:8" ht="15.75" customHeight="1">
      <c r="D950" s="454"/>
      <c r="H950" s="454"/>
    </row>
    <row r="951" spans="4:8" ht="15.75" customHeight="1">
      <c r="D951" s="454"/>
      <c r="H951" s="454"/>
    </row>
    <row r="952" spans="4:8" ht="15.75" customHeight="1">
      <c r="D952" s="454"/>
      <c r="H952" s="454"/>
    </row>
    <row r="953" spans="4:8" ht="15.75" customHeight="1">
      <c r="D953" s="454"/>
      <c r="H953" s="454"/>
    </row>
    <row r="954" spans="4:8" ht="15.75" customHeight="1">
      <c r="D954" s="454"/>
      <c r="H954" s="454"/>
    </row>
    <row r="955" spans="4:8" ht="15.75" customHeight="1">
      <c r="D955" s="454"/>
      <c r="H955" s="454"/>
    </row>
    <row r="956" spans="4:8" ht="15.75" customHeight="1">
      <c r="D956" s="454"/>
      <c r="H956" s="454"/>
    </row>
    <row r="957" spans="4:8" ht="15.75" customHeight="1">
      <c r="D957" s="454"/>
      <c r="H957" s="454"/>
    </row>
    <row r="958" spans="4:8" ht="15.75" customHeight="1">
      <c r="D958" s="454"/>
      <c r="H958" s="454"/>
    </row>
    <row r="959" spans="4:8" ht="15.75" customHeight="1">
      <c r="D959" s="454"/>
      <c r="H959" s="454"/>
    </row>
    <row r="960" spans="4:8" ht="15.75" customHeight="1">
      <c r="D960" s="454"/>
      <c r="H960" s="454"/>
    </row>
    <row r="961" spans="4:8" ht="15.75" customHeight="1">
      <c r="D961" s="454"/>
      <c r="H961" s="454"/>
    </row>
    <row r="962" spans="4:8" ht="15.75" customHeight="1">
      <c r="D962" s="454"/>
      <c r="H962" s="454"/>
    </row>
    <row r="963" spans="4:8" ht="15.75" customHeight="1">
      <c r="D963" s="454"/>
      <c r="H963" s="454"/>
    </row>
    <row r="964" spans="4:8" ht="15.75" customHeight="1">
      <c r="D964" s="454"/>
      <c r="H964" s="454"/>
    </row>
    <row r="965" spans="4:8" ht="15.75" customHeight="1">
      <c r="D965" s="454"/>
      <c r="H965" s="454"/>
    </row>
    <row r="966" spans="4:8" ht="15.75" customHeight="1">
      <c r="D966" s="454"/>
      <c r="H966" s="454"/>
    </row>
    <row r="967" spans="4:8" ht="15.75" customHeight="1">
      <c r="D967" s="454"/>
      <c r="H967" s="454"/>
    </row>
    <row r="968" spans="4:8" ht="15.75" customHeight="1">
      <c r="D968" s="454"/>
      <c r="H968" s="454"/>
    </row>
    <row r="969" spans="4:8" ht="15.75" customHeight="1">
      <c r="D969" s="454"/>
      <c r="H969" s="454"/>
    </row>
    <row r="970" spans="4:8" ht="15.75" customHeight="1">
      <c r="D970" s="454"/>
      <c r="H970" s="454"/>
    </row>
    <row r="971" spans="4:8" ht="15.75" customHeight="1">
      <c r="D971" s="454"/>
      <c r="H971" s="454"/>
    </row>
    <row r="972" spans="4:8" ht="15.75" customHeight="1">
      <c r="D972" s="454"/>
      <c r="H972" s="454"/>
    </row>
    <row r="973" spans="4:8" ht="15.75" customHeight="1">
      <c r="D973" s="454"/>
      <c r="H973" s="454"/>
    </row>
    <row r="974" spans="4:8" ht="15.75" customHeight="1">
      <c r="D974" s="454"/>
      <c r="H974" s="454"/>
    </row>
    <row r="975" spans="4:8" ht="15.75" customHeight="1">
      <c r="D975" s="454"/>
      <c r="H975" s="454"/>
    </row>
    <row r="976" spans="4:8" ht="15.75" customHeight="1">
      <c r="D976" s="454"/>
      <c r="H976" s="454"/>
    </row>
    <row r="977" spans="4:8" ht="15.75" customHeight="1">
      <c r="D977" s="454"/>
      <c r="H977" s="454"/>
    </row>
    <row r="978" spans="4:8" ht="15.75" customHeight="1">
      <c r="D978" s="454"/>
      <c r="H978" s="454"/>
    </row>
    <row r="979" spans="4:8" ht="15.75" customHeight="1">
      <c r="D979" s="454"/>
      <c r="H979" s="454"/>
    </row>
    <row r="980" spans="4:8" ht="15.75" customHeight="1">
      <c r="D980" s="454"/>
      <c r="H980" s="454"/>
    </row>
    <row r="981" spans="4:8" ht="15.75" customHeight="1">
      <c r="D981" s="454"/>
      <c r="H981" s="454"/>
    </row>
    <row r="982" spans="4:8" ht="15.75" customHeight="1">
      <c r="D982" s="454"/>
      <c r="H982" s="454"/>
    </row>
    <row r="983" spans="4:8" ht="15.75" customHeight="1">
      <c r="D983" s="454"/>
      <c r="H983" s="454"/>
    </row>
    <row r="984" spans="4:8" ht="15.75" customHeight="1">
      <c r="D984" s="454"/>
      <c r="H984" s="454"/>
    </row>
    <row r="985" spans="4:8" ht="15.75" customHeight="1">
      <c r="D985" s="454"/>
      <c r="H985" s="454"/>
    </row>
    <row r="986" spans="4:8" ht="15.75" customHeight="1">
      <c r="D986" s="454"/>
      <c r="H986" s="454"/>
    </row>
    <row r="987" spans="4:8" ht="15.75" customHeight="1">
      <c r="D987" s="454"/>
      <c r="H987" s="454"/>
    </row>
    <row r="988" spans="4:8" ht="15.75" customHeight="1">
      <c r="D988" s="454"/>
      <c r="H988" s="454"/>
    </row>
    <row r="989" spans="4:8" ht="15.75" customHeight="1">
      <c r="D989" s="454"/>
      <c r="H989" s="454"/>
    </row>
    <row r="990" spans="4:8" ht="15.75" customHeight="1">
      <c r="D990" s="454"/>
      <c r="H990" s="454"/>
    </row>
    <row r="991" spans="4:8" ht="15.75" customHeight="1">
      <c r="D991" s="454"/>
      <c r="H991" s="454"/>
    </row>
    <row r="992" spans="4:8" ht="15.75" customHeight="1">
      <c r="D992" s="454"/>
      <c r="H992" s="454"/>
    </row>
    <row r="993" spans="4:8" ht="15.75" customHeight="1">
      <c r="D993" s="454"/>
      <c r="H993" s="454"/>
    </row>
    <row r="994" spans="4:8" ht="15.75" customHeight="1">
      <c r="D994" s="454"/>
      <c r="H994" s="454"/>
    </row>
    <row r="995" spans="4:8" ht="15.75" customHeight="1">
      <c r="D995" s="454"/>
      <c r="H995" s="454"/>
    </row>
    <row r="996" spans="4:8" ht="15.75" customHeight="1">
      <c r="D996" s="454"/>
      <c r="H996" s="454"/>
    </row>
    <row r="997" spans="4:8" ht="15.75" customHeight="1">
      <c r="D997" s="454"/>
      <c r="H997" s="454"/>
    </row>
    <row r="998" spans="4:8" ht="15.75" customHeight="1">
      <c r="D998" s="454"/>
      <c r="H998" s="454"/>
    </row>
    <row r="999" spans="4:8" ht="15.75" customHeight="1">
      <c r="D999" s="454"/>
      <c r="H999" s="454"/>
    </row>
    <row r="1000" spans="4:8" ht="15.75" customHeight="1">
      <c r="D1000" s="454"/>
      <c r="H1000" s="454"/>
    </row>
    <row r="1001" spans="4:8" ht="15.75" customHeight="1">
      <c r="D1001" s="454"/>
      <c r="H1001" s="454"/>
    </row>
    <row r="1002" spans="4:8" ht="15.75" customHeight="1">
      <c r="D1002" s="454"/>
      <c r="H1002" s="454"/>
    </row>
    <row r="1003" spans="4:8" ht="15.75" customHeight="1">
      <c r="D1003" s="454"/>
      <c r="H1003" s="454"/>
    </row>
    <row r="1004" spans="4:8" ht="15.75" customHeight="1">
      <c r="D1004" s="454"/>
      <c r="H1004" s="454"/>
    </row>
    <row r="1005" spans="4:8" ht="15.75" customHeight="1">
      <c r="D1005" s="454"/>
      <c r="H1005" s="454"/>
    </row>
    <row r="1006" spans="4:8" ht="15.75" customHeight="1">
      <c r="D1006" s="454"/>
      <c r="H1006" s="454"/>
    </row>
    <row r="1007" spans="4:8" ht="15.75" customHeight="1">
      <c r="D1007" s="454"/>
      <c r="H1007" s="454"/>
    </row>
    <row r="1008" spans="4:8" ht="15.75" customHeight="1">
      <c r="D1008" s="454"/>
      <c r="H1008" s="454"/>
    </row>
    <row r="1009" spans="4:8" ht="15.75" customHeight="1">
      <c r="D1009" s="454"/>
      <c r="H1009" s="454"/>
    </row>
  </sheetData>
  <mergeCells count="56">
    <mergeCell ref="A36:C36"/>
    <mergeCell ref="F36:I36"/>
    <mergeCell ref="A37:C37"/>
    <mergeCell ref="F37:I37"/>
    <mergeCell ref="A38:C38"/>
    <mergeCell ref="F38:I38"/>
    <mergeCell ref="A35:C35"/>
    <mergeCell ref="F35:I35"/>
    <mergeCell ref="A26:A30"/>
    <mergeCell ref="B26:C30"/>
    <mergeCell ref="D26:G26"/>
    <mergeCell ref="H26:I26"/>
    <mergeCell ref="E27:G27"/>
    <mergeCell ref="E28:G28"/>
    <mergeCell ref="E30:G30"/>
    <mergeCell ref="E29:G29"/>
    <mergeCell ref="F32:I32"/>
    <mergeCell ref="A33:C33"/>
    <mergeCell ref="F33:I33"/>
    <mergeCell ref="A34:C34"/>
    <mergeCell ref="F34:I34"/>
    <mergeCell ref="B22:C25"/>
    <mergeCell ref="D22:G22"/>
    <mergeCell ref="H22:I22"/>
    <mergeCell ref="E23:G23"/>
    <mergeCell ref="E24:G24"/>
    <mergeCell ref="E25:G25"/>
    <mergeCell ref="A18:A21"/>
    <mergeCell ref="B18:C21"/>
    <mergeCell ref="D18:G18"/>
    <mergeCell ref="H18:I18"/>
    <mergeCell ref="E19:G19"/>
    <mergeCell ref="E20:G20"/>
    <mergeCell ref="E21:G21"/>
    <mergeCell ref="A12:I12"/>
    <mergeCell ref="A13:A17"/>
    <mergeCell ref="B13:C17"/>
    <mergeCell ref="D13:G13"/>
    <mergeCell ref="H13:I13"/>
    <mergeCell ref="E14:G14"/>
    <mergeCell ref="E15:G15"/>
    <mergeCell ref="E16:G16"/>
    <mergeCell ref="E17:G17"/>
    <mergeCell ref="C9:E9"/>
    <mergeCell ref="H9:I9"/>
    <mergeCell ref="C10:E10"/>
    <mergeCell ref="H10:I10"/>
    <mergeCell ref="C11:E11"/>
    <mergeCell ref="H11:I11"/>
    <mergeCell ref="C8:E8"/>
    <mergeCell ref="H8:I8"/>
    <mergeCell ref="A2:I2"/>
    <mergeCell ref="C6:E6"/>
    <mergeCell ref="G6:I6"/>
    <mergeCell ref="C7:E7"/>
    <mergeCell ref="H7:I7"/>
  </mergeCells>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EDD71-3C8A-4FEE-BA74-24FBBFF96A78}">
  <sheetPr>
    <tabColor rgb="FFFFC000"/>
  </sheetPr>
  <dimension ref="A1:N1000"/>
  <sheetViews>
    <sheetView topLeftCell="D1" workbookViewId="0">
      <selection activeCell="E7" sqref="E7"/>
    </sheetView>
  </sheetViews>
  <sheetFormatPr defaultColWidth="14.453125" defaultRowHeight="15" customHeight="1"/>
  <cols>
    <col min="1" max="1" width="18.6328125" style="473" customWidth="1"/>
    <col min="2" max="2" width="13.90625" style="473" customWidth="1"/>
    <col min="3" max="3" width="8.6328125" style="473" customWidth="1"/>
    <col min="4" max="4" width="18.6328125" style="473" customWidth="1"/>
    <col min="5" max="5" width="13.90625" style="473" customWidth="1"/>
    <col min="6" max="6" width="8.6328125" style="473" customWidth="1"/>
    <col min="7" max="7" width="18.6328125" style="473" customWidth="1"/>
    <col min="8" max="8" width="13.90625" style="473" customWidth="1"/>
    <col min="9" max="9" width="8.6328125" style="473" customWidth="1"/>
    <col min="10" max="10" width="18.6328125" style="473" customWidth="1"/>
    <col min="11" max="11" width="13.90625" style="473" customWidth="1"/>
    <col min="12" max="12" width="8.6328125" style="473" customWidth="1"/>
    <col min="13" max="13" width="18.6328125" style="473" customWidth="1"/>
    <col min="14" max="14" width="13.90625" style="473" customWidth="1"/>
    <col min="15" max="26" width="8.6328125" style="473" customWidth="1"/>
    <col min="27" max="16384" width="14.453125" style="473"/>
  </cols>
  <sheetData>
    <row r="1" spans="1:14" ht="14.5">
      <c r="A1" s="633" t="s">
        <v>383</v>
      </c>
      <c r="B1" s="634"/>
      <c r="D1" s="633" t="s">
        <v>204</v>
      </c>
      <c r="E1" s="634"/>
      <c r="G1" s="633" t="s">
        <v>380</v>
      </c>
      <c r="H1" s="634"/>
      <c r="J1" s="633" t="s">
        <v>381</v>
      </c>
      <c r="K1" s="634"/>
      <c r="M1" s="633" t="s">
        <v>191</v>
      </c>
      <c r="N1" s="634"/>
    </row>
    <row r="2" spans="1:14" ht="14.5">
      <c r="A2" s="478" t="s">
        <v>185</v>
      </c>
      <c r="B2" s="478" t="s">
        <v>382</v>
      </c>
      <c r="D2" s="478" t="s">
        <v>185</v>
      </c>
      <c r="E2" s="478" t="s">
        <v>382</v>
      </c>
      <c r="G2" s="478" t="s">
        <v>185</v>
      </c>
      <c r="H2" s="478" t="s">
        <v>382</v>
      </c>
      <c r="J2" s="478" t="s">
        <v>185</v>
      </c>
      <c r="K2" s="478" t="s">
        <v>382</v>
      </c>
      <c r="M2" s="478" t="s">
        <v>185</v>
      </c>
      <c r="N2" s="478" t="s">
        <v>382</v>
      </c>
    </row>
    <row r="3" spans="1:14" ht="14.5">
      <c r="A3" s="476" t="s">
        <v>191</v>
      </c>
      <c r="B3" s="475">
        <v>0</v>
      </c>
      <c r="C3" s="477"/>
      <c r="D3" s="476" t="s">
        <v>191</v>
      </c>
      <c r="E3" s="475">
        <v>2</v>
      </c>
      <c r="G3" s="476" t="s">
        <v>191</v>
      </c>
      <c r="H3" s="475">
        <v>3</v>
      </c>
      <c r="J3" s="476" t="s">
        <v>191</v>
      </c>
      <c r="K3" s="475">
        <v>2</v>
      </c>
      <c r="M3" s="476" t="s">
        <v>191</v>
      </c>
      <c r="N3" s="475">
        <v>13</v>
      </c>
    </row>
    <row r="4" spans="1:14" ht="14.5">
      <c r="A4" s="476" t="s">
        <v>381</v>
      </c>
      <c r="B4" s="475">
        <v>1</v>
      </c>
      <c r="C4" s="477"/>
      <c r="D4" s="476" t="s">
        <v>381</v>
      </c>
      <c r="E4" s="475">
        <v>3</v>
      </c>
      <c r="G4" s="476" t="s">
        <v>381</v>
      </c>
      <c r="H4" s="475">
        <v>4</v>
      </c>
      <c r="J4" s="476" t="s">
        <v>381</v>
      </c>
      <c r="K4" s="475">
        <v>11</v>
      </c>
      <c r="M4" s="476" t="s">
        <v>381</v>
      </c>
      <c r="N4" s="475">
        <v>7</v>
      </c>
    </row>
    <row r="5" spans="1:14" ht="14.5">
      <c r="A5" s="476" t="s">
        <v>380</v>
      </c>
      <c r="B5" s="475">
        <v>3</v>
      </c>
      <c r="C5" s="477"/>
      <c r="D5" s="476" t="s">
        <v>380</v>
      </c>
      <c r="E5" s="475">
        <v>6</v>
      </c>
      <c r="G5" s="476" t="s">
        <v>380</v>
      </c>
      <c r="H5" s="475">
        <v>10</v>
      </c>
      <c r="J5" s="476" t="s">
        <v>380</v>
      </c>
      <c r="K5" s="475">
        <v>6</v>
      </c>
      <c r="M5" s="476" t="s">
        <v>380</v>
      </c>
      <c r="N5" s="475">
        <v>3</v>
      </c>
    </row>
    <row r="6" spans="1:14" ht="14.5">
      <c r="A6" s="476" t="s">
        <v>204</v>
      </c>
      <c r="B6" s="475">
        <v>7</v>
      </c>
      <c r="C6" s="477"/>
      <c r="D6" s="476" t="s">
        <v>204</v>
      </c>
      <c r="E6" s="475">
        <v>11</v>
      </c>
      <c r="G6" s="476" t="s">
        <v>204</v>
      </c>
      <c r="H6" s="475">
        <v>4</v>
      </c>
      <c r="J6" s="476" t="s">
        <v>204</v>
      </c>
      <c r="K6" s="475">
        <v>3</v>
      </c>
      <c r="M6" s="476" t="s">
        <v>204</v>
      </c>
      <c r="N6" s="475">
        <v>1</v>
      </c>
    </row>
    <row r="7" spans="1:14" ht="14.5">
      <c r="A7" s="476" t="s">
        <v>207</v>
      </c>
      <c r="B7" s="475">
        <v>13</v>
      </c>
      <c r="C7" s="477"/>
      <c r="D7" s="476" t="s">
        <v>207</v>
      </c>
      <c r="E7" s="475">
        <v>2</v>
      </c>
      <c r="G7" s="476" t="s">
        <v>207</v>
      </c>
      <c r="H7" s="475">
        <v>3</v>
      </c>
      <c r="J7" s="476" t="s">
        <v>207</v>
      </c>
      <c r="K7" s="475">
        <v>2</v>
      </c>
      <c r="M7" s="476" t="s">
        <v>207</v>
      </c>
      <c r="N7" s="475">
        <v>0</v>
      </c>
    </row>
    <row r="8" spans="1:14" ht="14.5">
      <c r="A8" s="476" t="s">
        <v>288</v>
      </c>
      <c r="B8" s="475">
        <f>SUM(B3:B7)</f>
        <v>24</v>
      </c>
      <c r="C8" s="477"/>
      <c r="D8" s="476" t="s">
        <v>288</v>
      </c>
      <c r="E8" s="475">
        <f>SUM(E3:E7)</f>
        <v>24</v>
      </c>
      <c r="G8" s="476" t="s">
        <v>288</v>
      </c>
      <c r="H8" s="475">
        <f>SUM(H3:H7)</f>
        <v>24</v>
      </c>
      <c r="J8" s="476" t="s">
        <v>288</v>
      </c>
      <c r="K8" s="475">
        <f>SUM(K3:K7)</f>
        <v>24</v>
      </c>
      <c r="M8" s="476" t="s">
        <v>288</v>
      </c>
      <c r="N8" s="475">
        <f>SUM(N3:N7)</f>
        <v>24</v>
      </c>
    </row>
    <row r="20" spans="1:1" ht="14.5">
      <c r="A20" s="474" t="s">
        <v>379</v>
      </c>
    </row>
    <row r="21" spans="1:1" ht="15.75" customHeight="1"/>
    <row r="22" spans="1:1" ht="15.75" customHeight="1"/>
    <row r="23" spans="1:1" ht="15.75" customHeight="1"/>
    <row r="24" spans="1:1" ht="15.75" customHeight="1"/>
    <row r="25" spans="1:1" ht="15.75" customHeight="1"/>
    <row r="26" spans="1:1" ht="15.75" customHeight="1"/>
    <row r="27" spans="1:1" ht="15.75" customHeight="1"/>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D1:E1"/>
    <mergeCell ref="G1:H1"/>
    <mergeCell ref="J1:K1"/>
    <mergeCell ref="M1:N1"/>
  </mergeCells>
  <hyperlinks>
    <hyperlink ref="A20" location="MENU!A1" display="MENU" xr:uid="{F1631D83-8272-4A2C-9E97-186E1F85A9C6}"/>
  </hyperlink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Biodata</vt:lpstr>
      <vt:lpstr>Cover</vt:lpstr>
      <vt:lpstr>MATRIK PERAN HASIL</vt:lpstr>
      <vt:lpstr>SKP Kuantitatif</vt:lpstr>
      <vt:lpstr>Lampiran SKP</vt:lpstr>
      <vt:lpstr>Rencana Aksi</vt:lpstr>
      <vt:lpstr>Rencana Aksi 2</vt:lpstr>
      <vt:lpstr>Pendokumentasian Kinerja</vt:lpstr>
      <vt:lpstr>Kurva Distribusi</vt:lpstr>
      <vt:lpstr>REKAMAN Umpan Balik</vt:lpstr>
      <vt:lpstr>Kuadran</vt:lpstr>
      <vt:lpstr>EVALUASI KINERJA KUANTITATIF</vt:lpstr>
      <vt:lpstr>rumusku explain</vt:lpstr>
      <vt:lpstr>Compatibility Report</vt:lpstr>
      <vt:lpstr>SKP JABFUNG</vt:lpstr>
      <vt:lpstr>PENGUKURAN JABFUNG</vt:lpstr>
      <vt:lpstr>PENILAIAN JABFUNG</vt:lpstr>
      <vt:lpstr>DOKUMEN evaluasi PENILAIAN</vt:lpstr>
      <vt:lpstr>Keberatan Atas Penilaian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lastPrinted>2023-01-20T03:00:46Z</cp:lastPrinted>
  <dcterms:modified xsi:type="dcterms:W3CDTF">2023-01-25T00:57:05Z</dcterms:modified>
</cp:coreProperties>
</file>