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activeTab="9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</sheets>
  <definedNames>
    <definedName name="_xlnm._FilterDatabase" localSheetId="3" hidden="1">Fixtures!$A$1:$Y$189</definedName>
    <definedName name="_xlnm._FilterDatabase" localSheetId="2" hidden="1">Matches!$A$1:$Y$2841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5" l="1"/>
  <c r="H144" i="5"/>
  <c r="G144" i="5"/>
  <c r="I143" i="5"/>
  <c r="H143" i="5"/>
  <c r="G143" i="5"/>
  <c r="J143" i="5" s="1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J135" i="5" s="1"/>
  <c r="I134" i="5"/>
  <c r="H134" i="5"/>
  <c r="G134" i="5"/>
  <c r="I133" i="5"/>
  <c r="H133" i="5"/>
  <c r="G133" i="5"/>
  <c r="J133" i="5" s="1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J127" i="5" s="1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J117" i="5" s="1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21" i="5" l="1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J69" i="5" s="1"/>
  <c r="I68" i="5"/>
  <c r="H68" i="5"/>
  <c r="G68" i="5"/>
  <c r="J68" i="5" s="1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J63" i="5" s="1"/>
  <c r="H63" i="5"/>
  <c r="G63" i="5"/>
  <c r="I62" i="5"/>
  <c r="H62" i="5"/>
  <c r="G62" i="5"/>
  <c r="I61" i="5"/>
  <c r="H61" i="5"/>
  <c r="G61" i="5"/>
  <c r="J61" i="5" s="1"/>
  <c r="I60" i="5"/>
  <c r="H60" i="5"/>
  <c r="G60" i="5"/>
  <c r="J60" i="5" s="1"/>
  <c r="I59" i="5"/>
  <c r="H59" i="5"/>
  <c r="G59" i="5"/>
  <c r="I58" i="5"/>
  <c r="H58" i="5"/>
  <c r="J58" i="5" s="1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66" i="5"/>
  <c r="J59" i="5" l="1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47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47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47" i="1"/>
  <c r="T2647" i="1" s="1"/>
  <c r="N2647" i="1"/>
  <c r="U2647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AA2100" i="1" s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AA211" i="1" s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AA1701" i="1" s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AA2069" i="1" s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AA2517" i="1" s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AA2742" i="1" s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AA2707" i="1" s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AA2812" i="1" s="1"/>
  <c r="V305" i="1"/>
  <c r="O305" i="1" s="1"/>
  <c r="Q305" i="1" s="1"/>
  <c r="V2276" i="1"/>
  <c r="V1524" i="1"/>
  <c r="V986" i="1"/>
  <c r="V329" i="1"/>
  <c r="V219" i="1"/>
  <c r="V2605" i="1"/>
  <c r="V100" i="1"/>
  <c r="AA100" i="1" s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2647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AA2801" i="1" s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AA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R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R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R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AA2556" i="1" s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AA212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AA182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AA86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AA2542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AA1772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2647" i="1"/>
  <c r="Y2647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AA1054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AA877" i="1" s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AA497" i="1" s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AA2454" i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737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1323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1706" i="1"/>
  <c r="AA2588" i="1"/>
  <c r="AA614" i="1"/>
  <c r="AA2228" i="1"/>
  <c r="AA241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958" i="1" l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X2585" i="1"/>
  <c r="Y2580" i="1"/>
  <c r="X2580" i="1"/>
  <c r="Y1813" i="1"/>
  <c r="AA1813" i="1" s="1"/>
  <c r="X1813" i="1"/>
  <c r="Y1331" i="1"/>
  <c r="X1331" i="1"/>
  <c r="Y1817" i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X847" i="1"/>
  <c r="Y1349" i="1"/>
  <c r="X1349" i="1"/>
  <c r="Y1139" i="1"/>
  <c r="X1139" i="1"/>
  <c r="Y2450" i="1"/>
  <c r="AA2450" i="1" s="1"/>
  <c r="X2450" i="1"/>
  <c r="Y863" i="1"/>
  <c r="X863" i="1"/>
  <c r="Y2631" i="1"/>
  <c r="AA2631" i="1" s="1"/>
  <c r="X2631" i="1"/>
  <c r="Y416" i="1"/>
  <c r="X416" i="1"/>
  <c r="Y2596" i="1"/>
  <c r="X2596" i="1"/>
  <c r="Y2327" i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X500" i="1"/>
  <c r="Y1272" i="1"/>
  <c r="X1272" i="1"/>
  <c r="Y2608" i="1"/>
  <c r="X2608" i="1"/>
  <c r="Y2465" i="1"/>
  <c r="X2465" i="1"/>
  <c r="Y456" i="1"/>
  <c r="X456" i="1"/>
  <c r="Y2645" i="1"/>
  <c r="X2645" i="1"/>
  <c r="Y755" i="1"/>
  <c r="X755" i="1"/>
  <c r="Y1286" i="1"/>
  <c r="X1286" i="1"/>
  <c r="Y2573" i="1"/>
  <c r="X2573" i="1"/>
  <c r="Y248" i="1"/>
  <c r="X248" i="1"/>
  <c r="Y1664" i="1"/>
  <c r="X1664" i="1"/>
  <c r="Y2472" i="1"/>
  <c r="X2472" i="1"/>
  <c r="Y1436" i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X2444" i="1"/>
  <c r="Y269" i="1"/>
  <c r="X269" i="1"/>
  <c r="Y478" i="1"/>
  <c r="X478" i="1"/>
  <c r="Y270" i="1"/>
  <c r="X270" i="1"/>
  <c r="Y707" i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X1829" i="1"/>
  <c r="Y1066" i="1"/>
  <c r="X1066" i="1"/>
  <c r="Y1417" i="1"/>
  <c r="X1417" i="1"/>
  <c r="Y917" i="1"/>
  <c r="X917" i="1"/>
  <c r="Y1245" i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81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60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AA2585" i="1"/>
  <c r="Y2248" i="1"/>
  <c r="AA2248" i="1" s="1"/>
  <c r="Y1457" i="1"/>
  <c r="AA2745" i="1"/>
  <c r="Y1215" i="1"/>
  <c r="AA2777" i="1"/>
  <c r="Y53" i="1"/>
  <c r="AA2792" i="1" s="1"/>
  <c r="AA946" i="1"/>
  <c r="Y1897" i="1"/>
  <c r="AA1897" i="1" s="1"/>
  <c r="Y2563" i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215" i="1" s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2246" i="1" s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Y2293" i="1"/>
  <c r="AA2125" i="1" s="1"/>
  <c r="Y1872" i="1"/>
  <c r="Y2473" i="1"/>
  <c r="AA2253" i="1" s="1"/>
  <c r="Y360" i="1"/>
  <c r="AA360" i="1" s="1"/>
  <c r="Y2348" i="1"/>
  <c r="AA2317" i="1" s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85" i="1"/>
  <c r="Y148" i="1"/>
  <c r="AA2000" i="1" s="1"/>
  <c r="Y1018" i="1"/>
  <c r="AA1018" i="1" s="1"/>
  <c r="AA75" i="1"/>
  <c r="Y314" i="1"/>
  <c r="AA203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AA1999" i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AA2433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AA2563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522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17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AA2603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AA397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94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42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AA1911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22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63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X2647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105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245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500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AA1436" i="1"/>
  <c r="X215" i="1"/>
  <c r="X397" i="1"/>
  <c r="X1838" i="1"/>
  <c r="AA277" i="1"/>
  <c r="AA390" i="1"/>
  <c r="AA437" i="1"/>
  <c r="AA422" i="1"/>
  <c r="AA327" i="1"/>
  <c r="AA374" i="1"/>
  <c r="AA359" i="1"/>
  <c r="AA375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44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456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762" i="1"/>
  <c r="AA1438" i="1"/>
  <c r="AA707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AA1203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2327" i="1"/>
  <c r="AA780" i="1"/>
  <c r="AA1176" i="1"/>
  <c r="AA1647" i="1"/>
  <c r="AA695" i="1"/>
  <c r="AA636" i="1"/>
  <c r="AA1012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2573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AA208" i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AA1184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847" i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AA1563" i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AA1923" i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AA525" i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AA1829" i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AA1127" i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AA2484" i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AA2662" i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AA1457" i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2647" i="1"/>
  <c r="Q2647" i="1" s="1"/>
  <c r="R2647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027" i="1" l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<sst xmlns="http://schemas.openxmlformats.org/spreadsheetml/2006/main" count="11602" uniqueCount="757">
  <si>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</si>
  <si>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</si>
  <si>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</si>
  <si>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</si>
  <si>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</si>
  <si>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</si>
  <si>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</si>
  <si>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</si>
  <si>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</si>
  <si>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</si>
  <si>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</si>
  <si>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</si>
  <si>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</si>
  <si>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</si>
  <si>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</si>
  <si>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</si>
  <si>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</si>
  <si>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</si>
  <si>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</si>
  <si>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</si>
  <si>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</si>
  <si>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</si>
  <si>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</si>
  <si>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</si>
  <si>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</si>
  <si>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</si>
  <si>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</si>
  <si>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</si>
  <si>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</si>
  <si>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</si>
  <si>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</si>
  <si>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</si>
  <si>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</si>
  <si>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</si>
  <si>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</si>
  <si>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</si>
  <si>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</si>
  <si>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</si>
  <si>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</si>
  <si>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</si>
  <si>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</si>
  <si>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</si>
  <si>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</si>
  <si>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</si>
  <si>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</si>
  <si>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</si>
  <si>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</si>
  <si>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</si>
  <si>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</si>
  <si>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</si>
  <si>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</si>
  <si>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</si>
  <si>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</si>
  <si>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</si>
  <si>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</si>
  <si>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</si>
  <si>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</si>
  <si>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</si>
  <si>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</si>
  <si>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</si>
  <si>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</si>
  <si>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</si>
  <si>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</si>
  <si>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</si>
  <si>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</si>
  <si>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</si>
  <si>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</si>
  <si>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</si>
  <si>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</si>
  <si>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</si>
  <si>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</si>
  <si>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</si>
  <si>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</si>
  <si>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</si>
  <si>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</si>
  <si>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</si>
  <si>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</si>
  <si>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</si>
  <si>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</si>
  <si>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</si>
  <si>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</si>
  <si>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</si>
  <si>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</si>
  <si>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</si>
  <si>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</si>
  <si>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</si>
  <si>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</si>
  <si>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</si>
  <si>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</si>
  <si>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</si>
  <si>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</si>
  <si>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</si>
  <si>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</si>
  <si>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</si>
  <si>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</si>
  <si>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</si>
  <si>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</si>
  <si>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</si>
  <si>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</si>
  <si>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</si>
  <si>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</si>
  <si>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</si>
  <si>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</si>
  <si>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</si>
  <si>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</si>
  <si>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</si>
  <si>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</si>
  <si>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</si>
  <si>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</si>
  <si>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</si>
  <si>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</si>
  <si>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</si>
  <si>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</si>
  <si>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</si>
  <si>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</si>
  <si>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</si>
  <si>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</si>
  <si>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</si>
  <si>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</si>
  <si>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</si>
  <si>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</si>
  <si>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</si>
  <si>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</si>
  <si>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</si>
  <si>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</si>
  <si>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</si>
  <si>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</si>
  <si>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</si>
  <si>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</si>
  <si>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</si>
  <si>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</si>
  <si>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</si>
  <si>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</si>
  <si>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</si>
  <si>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</si>
  <si>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</si>
  <si>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</si>
  <si>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</si>
  <si>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</si>
  <si>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</si>
  <si>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</si>
  <si>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</si>
  <si>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</si>
  <si>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</si>
  <si>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</si>
  <si>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</si>
  <si>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</si>
  <si>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</si>
  <si>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</si>
  <si>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</si>
  <si>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</si>
  <si>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</si>
  <si>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</si>
  <si>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</si>
  <si>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</si>
  <si>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</si>
  <si>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</si>
  <si>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</si>
  <si>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</si>
  <si>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</si>
  <si>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</si>
  <si>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</si>
  <si>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</si>
  <si>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</si>
  <si>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</si>
  <si>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</si>
  <si>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</si>
  <si>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</si>
  <si>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</si>
  <si>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</si>
  <si>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</si>
  <si>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</si>
  <si>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</si>
  <si>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</si>
  <si>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</si>
  <si>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</si>
  <si>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</si>
  <si>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</si>
  <si>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</si>
  <si>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</si>
  <si>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</si>
  <si>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</si>
  <si>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</si>
  <si>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</si>
  <si>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</si>
  <si>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</si>
  <si>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</si>
  <si>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</si>
  <si>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</si>
  <si>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</si>
  <si>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</si>
  <si>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</si>
  <si>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</si>
  <si>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</si>
  <si>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</si>
  <si>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</si>
  <si>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</si>
  <si>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</si>
  <si>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</si>
  <si>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</si>
  <si>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</si>
  <si>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</si>
  <si>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</si>
  <si>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</si>
  <si>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</si>
  <si>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</si>
  <si>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</si>
  <si>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</si>
  <si>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</si>
  <si>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</si>
  <si>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</si>
  <si>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</si>
  <si>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</si>
  <si>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</si>
  <si>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</si>
  <si>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</si>
  <si>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</si>
  <si>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</si>
  <si>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</si>
  <si>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</si>
  <si>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</si>
  <si>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</si>
  <si>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</si>
  <si>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</si>
  <si>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</si>
  <si>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</si>
  <si>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</si>
  <si>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</si>
  <si>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</si>
  <si>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</si>
  <si>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</si>
  <si>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</si>
  <si>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</si>
  <si>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</si>
  <si>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</si>
  <si>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</si>
  <si>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</si>
  <si>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</si>
  <si>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</si>
  <si>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</si>
  <si>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</si>
  <si>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</si>
  <si>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</si>
  <si>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</si>
  <si>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</si>
  <si>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</si>
  <si>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</si>
  <si>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</si>
  <si>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</si>
  <si>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</si>
  <si>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</si>
  <si>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</si>
  <si>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</si>
  <si>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</si>
  <si>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</si>
  <si>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</si>
  <si>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</si>
  <si>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</si>
  <si>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</si>
  <si>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</si>
  <si>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</si>
  <si>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</si>
  <si>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</si>
  <si>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</si>
  <si>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</si>
  <si>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</si>
  <si>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</si>
  <si>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</si>
  <si>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</si>
  <si>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</si>
  <si>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</si>
  <si>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</si>
  <si>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</si>
  <si>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</si>
  <si>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</si>
  <si>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</si>
  <si>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</si>
  <si>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</si>
  <si>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</si>
  <si>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</si>
  <si>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</si>
  <si>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</si>
  <si>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</si>
  <si>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</si>
  <si>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</si>
  <si>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</si>
  <si>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</si>
  <si>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</si>
  <si>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</si>
  <si>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</si>
  <si>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</si>
  <si>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</si>
  <si>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</si>
  <si>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</si>
  <si>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</si>
  <si>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</si>
  <si>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</si>
  <si>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</si>
  <si>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</si>
  <si>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</si>
  <si>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</si>
  <si>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</si>
  <si>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</si>
  <si>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</si>
  <si>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</si>
  <si>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</si>
  <si>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</si>
  <si>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</si>
  <si>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</si>
  <si>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</si>
  <si>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</si>
  <si>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</si>
  <si>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</si>
  <si>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</si>
  <si>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</si>
  <si>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</si>
  <si>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</si>
  <si>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</si>
  <si>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</si>
  <si>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</si>
  <si>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</si>
  <si>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</si>
  <si>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</si>
  <si>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</si>
  <si>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</si>
  <si>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</si>
  <si>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</si>
  <si>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</si>
  <si>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</si>
  <si>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</si>
  <si>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</si>
  <si>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</si>
  <si>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</si>
  <si>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</si>
  <si>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</si>
  <si>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</si>
  <si>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</si>
  <si>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</si>
  <si>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</si>
  <si>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</si>
  <si>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</si>
  <si>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</si>
  <si>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</si>
  <si>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</si>
  <si>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</si>
  <si>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</si>
  <si>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</si>
  <si>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</si>
  <si>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</si>
  <si>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</si>
  <si>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</si>
  <si>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</si>
  <si>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</si>
  <si>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</si>
  <si>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</si>
  <si>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</si>
  <si>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</si>
  <si>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</si>
  <si>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</si>
  <si>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</si>
  <si>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</si>
  <si>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</si>
  <si>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</si>
  <si>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</si>
  <si>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</si>
  <si>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</si>
  <si>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</si>
  <si>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</si>
  <si>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</si>
  <si>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</si>
  <si>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</si>
  <si>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</si>
  <si>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</si>
  <si>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</si>
  <si>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</si>
  <si>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</si>
  <si>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</si>
  <si>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</si>
  <si>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</si>
  <si>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</si>
  <si>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</si>
  <si>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</si>
  <si>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</si>
  <si>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</si>
  <si>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</si>
  <si>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</si>
  <si>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</si>
  <si>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</si>
  <si>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</si>
  <si>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</si>
  <si>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</si>
  <si>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</si>
  <si>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</si>
  <si>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</si>
  <si>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</si>
  <si>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</si>
  <si>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</si>
  <si>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</si>
  <si>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</si>
  <si>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</si>
  <si>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</si>
  <si>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</si>
  <si>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</si>
  <si>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</si>
  <si>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</si>
  <si>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</si>
  <si>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</si>
  <si>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</si>
  <si>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</si>
  <si>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</si>
  <si>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</si>
  <si>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</si>
  <si>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</si>
  <si>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</si>
  <si>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</si>
  <si>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</si>
  <si>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</si>
  <si>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</si>
  <si>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</si>
  <si>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</si>
  <si>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</si>
  <si>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</si>
  <si>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</si>
  <si>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</si>
  <si>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</si>
  <si>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</si>
  <si>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</si>
  <si>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</si>
  <si>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</si>
  <si>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</si>
  <si>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</si>
  <si>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</si>
  <si>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</si>
  <si>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</si>
  <si>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</si>
  <si>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</si>
  <si>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</si>
  <si>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</si>
  <si>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</si>
  <si>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</si>
  <si>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</si>
  <si>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</si>
  <si>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</si>
  <si>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</si>
  <si>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</si>
  <si>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</si>
  <si>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</si>
  <si>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</si>
  <si>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</si>
  <si>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</si>
  <si>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</si>
  <si>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</si>
  <si>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</si>
  <si>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</si>
  <si>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</si>
  <si>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</si>
  <si>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</si>
  <si>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</si>
  <si>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</si>
  <si>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</si>
  <si>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</si>
  <si>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</si>
  <si>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</si>
  <si>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</si>
  <si>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</si>
  <si>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</si>
  <si>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</si>
  <si>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</si>
  <si>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</si>
  <si>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</si>
  <si>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</si>
  <si>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</si>
  <si>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</si>
  <si>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</si>
  <si>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</si>
  <si>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</si>
  <si>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</si>
  <si>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</si>
  <si>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</si>
  <si>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</si>
  <si>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</si>
  <si>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</si>
  <si>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</si>
  <si>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</si>
  <si>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</si>
  <si>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</si>
  <si>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</si>
  <si>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</si>
  <si>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</si>
  <si>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</si>
  <si>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</si>
  <si>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</si>
  <si>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</si>
  <si>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</si>
  <si>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</si>
  <si>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</si>
  <si>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</si>
  <si>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</si>
  <si>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</si>
  <si>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</si>
  <si>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</si>
  <si>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</si>
  <si>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</si>
  <si>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</si>
  <si>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</si>
  <si>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</si>
  <si>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</si>
  <si>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</si>
  <si>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</si>
  <si>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</si>
  <si>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</si>
  <si>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</si>
  <si>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</si>
  <si>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</si>
  <si>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</si>
  <si>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</si>
  <si>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</si>
  <si>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</si>
  <si>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</si>
  <si>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</si>
  <si>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</si>
  <si>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</si>
  <si>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</si>
  <si>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</si>
  <si>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</si>
  <si>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</si>
  <si>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</si>
  <si>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</si>
  <si>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</si>
  <si>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</si>
  <si>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</si>
  <si>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</si>
  <si>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</si>
  <si>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</si>
  <si>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</si>
  <si>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</si>
  <si>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</si>
  <si>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</si>
  <si>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</si>
  <si>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</si>
  <si>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</si>
  <si>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</si>
  <si>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</si>
  <si>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</si>
  <si>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</si>
  <si>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in N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</si>
  <si>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</si>
  <si>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</si>
  <si>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</si>
  <si>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</si>
  <si>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</si>
  <si>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</si>
  <si>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in N Marianas</t>
  </si>
  <si>
    <t>Oman</t>
  </si>
  <si>
    <t>Pakistan</t>
  </si>
  <si>
    <t>PW</t>
  </si>
  <si>
    <t>Palau</t>
  </si>
  <si>
    <t>Palestine</t>
  </si>
  <si>
    <t>Panama</t>
  </si>
  <si>
    <t>Papua New Guinea</t>
  </si>
  <si>
    <t>Papua N G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</si>
  <si>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</si>
  <si>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</si>
  <si>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</si>
  <si>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</si>
  <si>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</si>
  <si>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</si>
  <si>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</si>
  <si>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</si>
  <si>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</si>
  <si>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</si>
  <si>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</si>
  <si>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</si>
  <si>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</si>
  <si>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</si>
  <si>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</si>
  <si>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</si>
  <si>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</si>
  <si>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</si>
  <si>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</si>
  <si>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</si>
  <si>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</si>
  <si>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</si>
  <si>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</si>
  <si>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</si>
  <si>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SÃ£o TomÃ©/Pr</t>
  </si>
  <si>
    <t>Saudi Arabia</t>
  </si>
  <si>
    <t>Scotland</t>
  </si>
  <si>
    <t>Senegal</t>
  </si>
  <si>
    <t>Serbia</t>
  </si>
  <si>
    <t>RM</t>
  </si>
  <si>
    <t>Serbia and Montenegro</t>
  </si>
  <si>
    <t>Serbia/Mont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</si>
  <si>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</si>
  <si>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</si>
  <si>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</si>
  <si>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</si>
  <si>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</si>
  <si>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</si>
  <si>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</si>
  <si>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</si>
  <si>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</si>
  <si>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</si>
  <si>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in Solomon I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</si>
  <si>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</si>
  <si>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</si>
  <si>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</si>
  <si>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</si>
  <si>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</si>
  <si>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</si>
  <si>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</si>
  <si>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</si>
  <si>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</si>
  <si>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</si>
  <si>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</si>
  <si>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</si>
  <si>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</si>
  <si>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</si>
  <si>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</si>
  <si>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</si>
  <si>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</si>
  <si>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St Kitts/N</t>
  </si>
  <si>
    <t>Saint Lucia</t>
  </si>
  <si>
    <t>Sint Maarten</t>
  </si>
  <si>
    <t>Saint Martin</t>
  </si>
  <si>
    <t>PM</t>
  </si>
  <si>
    <t>Saint Pierre and Miquelon</t>
  </si>
  <si>
    <t>St Pierre/Miquelon</t>
  </si>
  <si>
    <t>St Pierre/Miquel</t>
  </si>
  <si>
    <t>St Pierre/Miq</t>
  </si>
  <si>
    <t>St Pierre/M</t>
  </si>
  <si>
    <t>Saint Vincent and the Grenadines</t>
  </si>
  <si>
    <t>St Vincent/Gren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</si>
  <si>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</si>
  <si>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</si>
  <si>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</si>
  <si>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</si>
  <si>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</si>
  <si>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</si>
  <si>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</si>
  <si>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</si>
  <si>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</si>
  <si>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</si>
  <si>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</si>
  <si>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</si>
  <si>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</si>
  <si>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</si>
  <si>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</si>
  <si>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</si>
  <si>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</si>
  <si>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</si>
  <si>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</si>
  <si>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</si>
  <si>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Trinidad/Tob</t>
  </si>
  <si>
    <t>Tunisia</t>
  </si>
  <si>
    <t>Turkey</t>
  </si>
  <si>
    <t>Turkmenistan</t>
  </si>
  <si>
    <t>Turks and Caicos Islands</t>
  </si>
  <si>
    <t>Turks/Caicos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</si>
  <si>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</si>
  <si>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</si>
  <si>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</si>
  <si>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</si>
  <si>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</si>
  <si>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</si>
  <si>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</si>
  <si>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</si>
  <si>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</si>
  <si>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</si>
  <si>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</si>
  <si>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</si>
  <si>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</si>
  <si>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</si>
  <si>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</si>
  <si>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</si>
  <si>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</si>
  <si>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</si>
  <si>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</si>
  <si>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</si>
  <si>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</si>
  <si>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</si>
  <si>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Virgin I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</si>
  <si>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</si>
  <si>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</si>
  <si>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</si>
  <si>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</si>
  <si>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</si>
  <si>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</si>
  <si>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</si>
  <si>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</si>
  <si>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</si>
  <si>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</si>
  <si>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</si>
  <si>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</si>
  <si>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</si>
  <si>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</si>
  <si>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</si>
  <si>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</si>
  <si>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</si>
  <si>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</si>
  <si>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</si>
  <si>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</si>
  <si>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</si>
  <si>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</si>
  <si>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</si>
  <si>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</si>
  <si>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</si>
  <si>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</si>
  <si>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</si>
  <si>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</si>
  <si>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</si>
  <si>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</si>
  <si>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</si>
  <si>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</si>
  <si>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</si>
  <si>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</si>
  <si>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</si>
  <si>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</si>
  <si>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</si>
  <si>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</si>
  <si>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</si>
  <si>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</si>
  <si>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</si>
  <si>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</si>
  <si>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</si>
  <si>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</si>
  <si>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</si>
  <si>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</si>
  <si>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</si>
  <si>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</si>
  <si>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</si>
  <si>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</si>
  <si>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</si>
  <si>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</si>
  <si>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</si>
  <si>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</si>
  <si>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</si>
  <si>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</si>
  <si>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</si>
  <si>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</si>
  <si>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</si>
  <si>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</si>
  <si>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</si>
  <si>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</si>
  <si>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Beginning of June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</si>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</sst>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743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546</v>
      </c>
    </row>
    <row r="208" spans="1:2" x14ac:dyDescent="0.25">
      <c r="A208" t="s">
        <v>547</v>
      </c>
      <c r="B208" t="s">
        <v>548</v>
      </c>
    </row>
    <row r="209" spans="1:2" x14ac:dyDescent="0.25">
      <c r="A209" t="s">
        <v>280</v>
      </c>
      <c r="B209" t="s">
        <v>549</v>
      </c>
    </row>
    <row r="210" spans="1:2" x14ac:dyDescent="0.25">
      <c r="A210" t="s">
        <v>550</v>
      </c>
      <c r="B210" t="s">
        <v>551</v>
      </c>
    </row>
    <row r="211" spans="1:2" x14ac:dyDescent="0.25">
      <c r="A211" t="s">
        <v>194</v>
      </c>
      <c r="B211" t="s">
        <v>553</v>
      </c>
    </row>
    <row r="212" spans="1:2" x14ac:dyDescent="0.25">
      <c r="A212" t="s">
        <v>110</v>
      </c>
      <c r="B212" t="s">
        <v>554</v>
      </c>
    </row>
    <row r="213" spans="1:2" x14ac:dyDescent="0.25">
      <c r="A213" t="s">
        <v>555</v>
      </c>
      <c r="B213" t="s">
        <v>556</v>
      </c>
    </row>
    <row r="214" spans="1:2" x14ac:dyDescent="0.25">
      <c r="A214" t="s">
        <v>258</v>
      </c>
      <c r="B214" t="s">
        <v>557</v>
      </c>
    </row>
    <row r="215" spans="1:2" x14ac:dyDescent="0.25">
      <c r="A215" t="s">
        <v>47</v>
      </c>
      <c r="B215" t="s">
        <v>558</v>
      </c>
    </row>
    <row r="216" spans="1:2" x14ac:dyDescent="0.25">
      <c r="A216" t="s">
        <v>239</v>
      </c>
      <c r="B216" t="s">
        <v>559</v>
      </c>
    </row>
    <row r="217" spans="1:2" x14ac:dyDescent="0.25">
      <c r="A217" t="s">
        <v>126</v>
      </c>
      <c r="B217" t="s">
        <v>561</v>
      </c>
    </row>
    <row r="218" spans="1:2" x14ac:dyDescent="0.25">
      <c r="A218" t="s">
        <v>128</v>
      </c>
      <c r="B218" t="s">
        <v>562</v>
      </c>
    </row>
    <row r="219" spans="1:2" x14ac:dyDescent="0.25">
      <c r="A219" t="s">
        <v>78</v>
      </c>
      <c r="B219" t="s">
        <v>563</v>
      </c>
    </row>
    <row r="220" spans="1:2" x14ac:dyDescent="0.25">
      <c r="A220" t="s">
        <v>564</v>
      </c>
      <c r="B220" t="s">
        <v>565</v>
      </c>
    </row>
    <row r="221" spans="1:2" x14ac:dyDescent="0.25">
      <c r="A221" t="s">
        <v>65</v>
      </c>
      <c r="B221" t="s">
        <v>566</v>
      </c>
    </row>
    <row r="222" spans="1:2" x14ac:dyDescent="0.25">
      <c r="A222" t="s">
        <v>34</v>
      </c>
      <c r="B222" t="s">
        <v>567</v>
      </c>
    </row>
    <row r="223" spans="1:2" x14ac:dyDescent="0.25">
      <c r="A223" t="s">
        <v>568</v>
      </c>
      <c r="B223" t="s">
        <v>569</v>
      </c>
    </row>
    <row r="224" spans="1:2" x14ac:dyDescent="0.25">
      <c r="A224" t="s">
        <v>167</v>
      </c>
      <c r="B224" t="s">
        <v>570</v>
      </c>
    </row>
    <row r="225" spans="1:2" x14ac:dyDescent="0.25">
      <c r="A225" t="s">
        <v>122</v>
      </c>
      <c r="B225" t="s">
        <v>571</v>
      </c>
    </row>
    <row r="226" spans="1:2" x14ac:dyDescent="0.25">
      <c r="A226" t="s">
        <v>273</v>
      </c>
      <c r="B226" t="s">
        <v>572</v>
      </c>
    </row>
    <row r="227" spans="1:2" x14ac:dyDescent="0.25">
      <c r="A227" t="s">
        <v>573</v>
      </c>
      <c r="B227" t="s">
        <v>574</v>
      </c>
    </row>
    <row r="228" spans="1:2" x14ac:dyDescent="0.25">
      <c r="A228" t="s">
        <v>575</v>
      </c>
      <c r="B228" t="s">
        <v>576</v>
      </c>
    </row>
    <row r="229" spans="1:2" x14ac:dyDescent="0.25">
      <c r="A229" t="s">
        <v>67</v>
      </c>
      <c r="B229" t="s">
        <v>577</v>
      </c>
    </row>
    <row r="230" spans="1:2" x14ac:dyDescent="0.25">
      <c r="A230" t="s">
        <v>21</v>
      </c>
      <c r="B230" t="s">
        <v>578</v>
      </c>
    </row>
    <row r="231" spans="1:2" x14ac:dyDescent="0.25">
      <c r="A231" t="s">
        <v>191</v>
      </c>
      <c r="B231" t="s">
        <v>579</v>
      </c>
    </row>
    <row r="232" spans="1:2" x14ac:dyDescent="0.25">
      <c r="A232" t="s">
        <v>580</v>
      </c>
      <c r="B232" t="s">
        <v>581</v>
      </c>
    </row>
    <row r="233" spans="1:2" x14ac:dyDescent="0.25">
      <c r="A233" t="s">
        <v>251</v>
      </c>
      <c r="B233" t="s">
        <v>582</v>
      </c>
    </row>
    <row r="234" spans="1:2" x14ac:dyDescent="0.25">
      <c r="A234" t="s">
        <v>22</v>
      </c>
      <c r="B234" t="s">
        <v>583</v>
      </c>
    </row>
    <row r="235" spans="1:2" x14ac:dyDescent="0.25">
      <c r="A235" t="s">
        <v>270</v>
      </c>
      <c r="B235" t="s">
        <v>584</v>
      </c>
    </row>
    <row r="236" spans="1:2" x14ac:dyDescent="0.25">
      <c r="A236" t="s">
        <v>158</v>
      </c>
      <c r="B236" t="s">
        <v>586</v>
      </c>
    </row>
    <row r="237" spans="1:2" x14ac:dyDescent="0.25">
      <c r="A237" t="s">
        <v>23</v>
      </c>
      <c r="B237" t="s">
        <v>587</v>
      </c>
    </row>
    <row r="238" spans="1:2" x14ac:dyDescent="0.25">
      <c r="A238" t="s">
        <v>152</v>
      </c>
      <c r="B238" t="s">
        <v>588</v>
      </c>
    </row>
    <row r="239" spans="1:2" x14ac:dyDescent="0.25">
      <c r="A239" t="s">
        <v>71</v>
      </c>
      <c r="B239" t="s">
        <v>589</v>
      </c>
    </row>
    <row r="240" spans="1:2" x14ac:dyDescent="0.25">
      <c r="A240" t="s">
        <v>590</v>
      </c>
      <c r="B240" t="s">
        <v>591</v>
      </c>
    </row>
    <row r="241" spans="1:2" x14ac:dyDescent="0.25">
      <c r="A241" t="s">
        <v>143</v>
      </c>
      <c r="B241" t="s">
        <v>593</v>
      </c>
    </row>
    <row r="242" spans="1:2" x14ac:dyDescent="0.25">
      <c r="A242" t="s">
        <v>594</v>
      </c>
      <c r="B242" t="s">
        <v>595</v>
      </c>
    </row>
    <row r="243" spans="1:2" x14ac:dyDescent="0.25">
      <c r="A243" t="s">
        <v>271</v>
      </c>
      <c r="B243" t="s">
        <v>596</v>
      </c>
    </row>
    <row r="244" spans="1:2" x14ac:dyDescent="0.25">
      <c r="A244" t="s">
        <v>41</v>
      </c>
      <c r="B244" t="s">
        <v>597</v>
      </c>
    </row>
    <row r="245" spans="1:2" x14ac:dyDescent="0.25">
      <c r="A245" t="s">
        <v>90</v>
      </c>
      <c r="B245" t="s">
        <v>598</v>
      </c>
    </row>
    <row r="246" spans="1:2" x14ac:dyDescent="0.25">
      <c r="A246" t="s">
        <v>49</v>
      </c>
      <c r="B246" t="s">
        <v>599</v>
      </c>
    </row>
    <row r="247" spans="1:2" x14ac:dyDescent="0.25">
      <c r="A247" t="s">
        <v>42</v>
      </c>
      <c r="B247" t="s">
        <v>600</v>
      </c>
    </row>
    <row r="248" spans="1:2" x14ac:dyDescent="0.25">
      <c r="A248" t="s">
        <v>601</v>
      </c>
      <c r="B248" t="s">
        <v>602</v>
      </c>
    </row>
    <row r="249" spans="1:2" x14ac:dyDescent="0.25">
      <c r="A249" t="s">
        <v>276</v>
      </c>
      <c r="B249" t="s">
        <v>604</v>
      </c>
    </row>
    <row r="250" spans="1:2" x14ac:dyDescent="0.25">
      <c r="A250" t="s">
        <v>605</v>
      </c>
      <c r="B250" t="s">
        <v>606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607</v>
      </c>
    </row>
    <row r="253" spans="1:2" x14ac:dyDescent="0.25">
      <c r="A253" t="s">
        <v>192</v>
      </c>
      <c r="B253" t="s">
        <v>608</v>
      </c>
    </row>
    <row r="254" spans="1:2" x14ac:dyDescent="0.25">
      <c r="A254" t="s">
        <v>609</v>
      </c>
      <c r="B254" t="s">
        <v>610</v>
      </c>
    </row>
    <row r="255" spans="1:2" x14ac:dyDescent="0.25">
      <c r="A255" t="s">
        <v>611</v>
      </c>
      <c r="B255" t="s">
        <v>612</v>
      </c>
    </row>
    <row r="256" spans="1:2" x14ac:dyDescent="0.25">
      <c r="A256" t="s">
        <v>613</v>
      </c>
      <c r="B256" t="s">
        <v>614</v>
      </c>
    </row>
    <row r="257" spans="1:2" x14ac:dyDescent="0.25">
      <c r="A257" t="s">
        <v>55</v>
      </c>
      <c r="B257" t="s">
        <v>615</v>
      </c>
    </row>
    <row r="258" spans="1:2" x14ac:dyDescent="0.25">
      <c r="A258" t="s">
        <v>114</v>
      </c>
      <c r="B258" t="s">
        <v>616</v>
      </c>
    </row>
    <row r="259" spans="1:2" x14ac:dyDescent="0.25">
      <c r="A259" t="s">
        <v>204</v>
      </c>
      <c r="B259" t="s">
        <v>617</v>
      </c>
    </row>
    <row r="260" spans="1:2" x14ac:dyDescent="0.25">
      <c r="A260" t="s">
        <v>618</v>
      </c>
      <c r="B260" t="s">
        <v>619</v>
      </c>
    </row>
    <row r="261" spans="1:2" x14ac:dyDescent="0.25">
      <c r="A261" t="s">
        <v>187</v>
      </c>
      <c r="B261" t="s">
        <v>620</v>
      </c>
    </row>
    <row r="262" spans="1:2" x14ac:dyDescent="0.25">
      <c r="A262" t="s">
        <v>197</v>
      </c>
      <c r="B262" t="s">
        <v>622</v>
      </c>
    </row>
    <row r="263" spans="1:2" x14ac:dyDescent="0.25">
      <c r="A263" t="s">
        <v>184</v>
      </c>
      <c r="B263" t="s">
        <v>623</v>
      </c>
    </row>
    <row r="264" spans="1:2" x14ac:dyDescent="0.25">
      <c r="A264" t="s">
        <v>185</v>
      </c>
      <c r="B264" t="s">
        <v>624</v>
      </c>
    </row>
    <row r="265" spans="1:2" x14ac:dyDescent="0.25">
      <c r="A265" t="s">
        <v>625</v>
      </c>
      <c r="B265" t="s">
        <v>626</v>
      </c>
    </row>
    <row r="266" spans="1:2" x14ac:dyDescent="0.25">
      <c r="A266" t="s">
        <v>202</v>
      </c>
      <c r="B266" t="s">
        <v>631</v>
      </c>
    </row>
    <row r="267" spans="1:2" x14ac:dyDescent="0.25">
      <c r="A267" t="s">
        <v>200</v>
      </c>
      <c r="B267" t="s">
        <v>634</v>
      </c>
    </row>
    <row r="268" spans="1:2" x14ac:dyDescent="0.25">
      <c r="A268" t="s">
        <v>186</v>
      </c>
      <c r="B268" t="s">
        <v>635</v>
      </c>
    </row>
    <row r="269" spans="1:2" x14ac:dyDescent="0.25">
      <c r="A269" t="s">
        <v>145</v>
      </c>
      <c r="B269" t="s">
        <v>636</v>
      </c>
    </row>
    <row r="270" spans="1:2" x14ac:dyDescent="0.25">
      <c r="A270" t="s">
        <v>260</v>
      </c>
      <c r="B270" t="s">
        <v>637</v>
      </c>
    </row>
    <row r="271" spans="1:2" x14ac:dyDescent="0.25">
      <c r="A271" t="s">
        <v>68</v>
      </c>
      <c r="B271" t="s">
        <v>638</v>
      </c>
    </row>
    <row r="272" spans="1:2" x14ac:dyDescent="0.25">
      <c r="A272" t="s">
        <v>131</v>
      </c>
      <c r="B272" t="s">
        <v>639</v>
      </c>
    </row>
    <row r="273" spans="1:2" x14ac:dyDescent="0.25">
      <c r="A273" t="s">
        <v>118</v>
      </c>
      <c r="B273" t="s">
        <v>640</v>
      </c>
    </row>
    <row r="274" spans="1:2" x14ac:dyDescent="0.25">
      <c r="A274" t="s">
        <v>80</v>
      </c>
      <c r="B274" t="s">
        <v>641</v>
      </c>
    </row>
    <row r="275" spans="1:2" x14ac:dyDescent="0.25">
      <c r="A275" t="s">
        <v>119</v>
      </c>
      <c r="B275" t="s">
        <v>642</v>
      </c>
    </row>
    <row r="276" spans="1:2" x14ac:dyDescent="0.25">
      <c r="A276" t="s">
        <v>94</v>
      </c>
      <c r="B276" t="s">
        <v>643</v>
      </c>
    </row>
    <row r="277" spans="1:2" x14ac:dyDescent="0.25">
      <c r="A277" t="s">
        <v>644</v>
      </c>
      <c r="B277" t="s">
        <v>645</v>
      </c>
    </row>
    <row r="278" spans="1:2" x14ac:dyDescent="0.25">
      <c r="A278" t="s">
        <v>176</v>
      </c>
      <c r="B278" t="s">
        <v>646</v>
      </c>
    </row>
    <row r="279" spans="1:2" x14ac:dyDescent="0.25">
      <c r="A279" t="s">
        <v>38</v>
      </c>
      <c r="B279" t="s">
        <v>647</v>
      </c>
    </row>
    <row r="280" spans="1:2" x14ac:dyDescent="0.25">
      <c r="A280" t="s">
        <v>648</v>
      </c>
      <c r="B280" t="s">
        <v>649</v>
      </c>
    </row>
    <row r="281" spans="1:2" x14ac:dyDescent="0.25">
      <c r="A281" t="s">
        <v>170</v>
      </c>
      <c r="B281" t="s">
        <v>650</v>
      </c>
    </row>
    <row r="282" spans="1:2" x14ac:dyDescent="0.25">
      <c r="A282" t="s">
        <v>274</v>
      </c>
      <c r="B282" t="s">
        <v>651</v>
      </c>
    </row>
    <row r="283" spans="1:2" x14ac:dyDescent="0.25">
      <c r="A283" t="s">
        <v>133</v>
      </c>
      <c r="B283" t="s">
        <v>652</v>
      </c>
    </row>
    <row r="284" spans="1:2" x14ac:dyDescent="0.25">
      <c r="A284" t="s">
        <v>96</v>
      </c>
      <c r="B284" t="s">
        <v>654</v>
      </c>
    </row>
    <row r="285" spans="1:2" x14ac:dyDescent="0.25">
      <c r="A285" t="s">
        <v>25</v>
      </c>
      <c r="B285" t="s">
        <v>655</v>
      </c>
    </row>
    <row r="286" spans="1:2" x14ac:dyDescent="0.25">
      <c r="A286" t="s">
        <v>268</v>
      </c>
      <c r="B286" t="s">
        <v>656</v>
      </c>
    </row>
    <row r="287" spans="1:2" x14ac:dyDescent="0.25">
      <c r="A287" t="s">
        <v>201</v>
      </c>
      <c r="B287" t="s">
        <v>657</v>
      </c>
    </row>
    <row r="288" spans="1:2" x14ac:dyDescent="0.25">
      <c r="A288" t="s">
        <v>281</v>
      </c>
      <c r="B288" t="s">
        <v>659</v>
      </c>
    </row>
    <row r="289" spans="1:2" x14ac:dyDescent="0.25">
      <c r="A289" t="s">
        <v>154</v>
      </c>
      <c r="B289" t="s">
        <v>660</v>
      </c>
    </row>
    <row r="290" spans="1:2" x14ac:dyDescent="0.25">
      <c r="A290" t="s">
        <v>661</v>
      </c>
      <c r="B290" t="s">
        <v>662</v>
      </c>
    </row>
    <row r="291" spans="1:2" x14ac:dyDescent="0.25">
      <c r="A291" t="s">
        <v>663</v>
      </c>
      <c r="B291" t="s">
        <v>664</v>
      </c>
    </row>
    <row r="292" spans="1:2" x14ac:dyDescent="0.25">
      <c r="A292" t="s">
        <v>134</v>
      </c>
      <c r="B292" t="s">
        <v>665</v>
      </c>
    </row>
    <row r="293" spans="1:2" x14ac:dyDescent="0.25">
      <c r="A293" t="s">
        <v>70</v>
      </c>
      <c r="B293" t="s">
        <v>666</v>
      </c>
    </row>
    <row r="294" spans="1:2" x14ac:dyDescent="0.25">
      <c r="A294" t="s">
        <v>667</v>
      </c>
      <c r="B294" t="s">
        <v>668</v>
      </c>
    </row>
    <row r="295" spans="1:2" x14ac:dyDescent="0.25">
      <c r="A295" t="s">
        <v>669</v>
      </c>
      <c r="B295" t="s">
        <v>670</v>
      </c>
    </row>
    <row r="296" spans="1:2" x14ac:dyDescent="0.25">
      <c r="A296" t="s">
        <v>671</v>
      </c>
      <c r="B296" t="s">
        <v>672</v>
      </c>
    </row>
    <row r="297" spans="1:2" x14ac:dyDescent="0.25">
      <c r="A297" t="s">
        <v>673</v>
      </c>
      <c r="B297" t="s">
        <v>674</v>
      </c>
    </row>
    <row r="298" spans="1:2" x14ac:dyDescent="0.25">
      <c r="A298" t="s">
        <v>675</v>
      </c>
      <c r="B298" t="s">
        <v>676</v>
      </c>
    </row>
    <row r="299" spans="1:2" x14ac:dyDescent="0.25">
      <c r="A299" t="s">
        <v>46</v>
      </c>
      <c r="B299" t="s">
        <v>677</v>
      </c>
    </row>
    <row r="300" spans="1:2" x14ac:dyDescent="0.25">
      <c r="A300" t="s">
        <v>195</v>
      </c>
      <c r="B300" t="s">
        <v>678</v>
      </c>
    </row>
    <row r="301" spans="1:2" x14ac:dyDescent="0.25">
      <c r="A301" t="s">
        <v>679</v>
      </c>
      <c r="B301" t="s">
        <v>680</v>
      </c>
    </row>
    <row r="302" spans="1:2" x14ac:dyDescent="0.25">
      <c r="A302" t="s">
        <v>125</v>
      </c>
      <c r="B302" t="s">
        <v>683</v>
      </c>
    </row>
    <row r="303" spans="1:2" x14ac:dyDescent="0.25">
      <c r="A303" t="s">
        <v>684</v>
      </c>
      <c r="B303" t="s">
        <v>685</v>
      </c>
    </row>
    <row r="304" spans="1:2" x14ac:dyDescent="0.25">
      <c r="A304" t="s">
        <v>686</v>
      </c>
      <c r="B304" t="s">
        <v>687</v>
      </c>
    </row>
    <row r="305" spans="1:2" x14ac:dyDescent="0.25">
      <c r="A305" t="s">
        <v>688</v>
      </c>
      <c r="B305" t="s">
        <v>689</v>
      </c>
    </row>
    <row r="306" spans="1:2" x14ac:dyDescent="0.25">
      <c r="A306" t="s">
        <v>98</v>
      </c>
      <c r="B306" t="s">
        <v>690</v>
      </c>
    </row>
    <row r="307" spans="1:2" x14ac:dyDescent="0.25">
      <c r="A307" t="s">
        <v>82</v>
      </c>
      <c r="B307" t="s">
        <v>691</v>
      </c>
    </row>
    <row r="308" spans="1:2" x14ac:dyDescent="0.25">
      <c r="A308" t="s">
        <v>692</v>
      </c>
      <c r="B308" t="s">
        <v>693</v>
      </c>
    </row>
    <row r="309" spans="1:2" x14ac:dyDescent="0.25">
      <c r="A309" t="s">
        <v>124</v>
      </c>
      <c r="B309" t="s">
        <v>694</v>
      </c>
    </row>
    <row r="310" spans="1:2" x14ac:dyDescent="0.25">
      <c r="A310" t="s">
        <v>36</v>
      </c>
      <c r="B310" t="s">
        <v>695</v>
      </c>
    </row>
    <row r="311" spans="1:2" x14ac:dyDescent="0.25">
      <c r="A311" t="s">
        <v>10</v>
      </c>
      <c r="B311" t="s">
        <v>696</v>
      </c>
    </row>
    <row r="312" spans="1:2" x14ac:dyDescent="0.25">
      <c r="A312" t="s">
        <v>248</v>
      </c>
      <c r="B312" t="s">
        <v>697</v>
      </c>
    </row>
    <row r="313" spans="1:2" x14ac:dyDescent="0.25">
      <c r="A313" t="s">
        <v>698</v>
      </c>
      <c r="B313" t="s">
        <v>699</v>
      </c>
    </row>
    <row r="314" spans="1:2" x14ac:dyDescent="0.25">
      <c r="A314" t="s">
        <v>700</v>
      </c>
      <c r="B314" t="s">
        <v>701</v>
      </c>
    </row>
    <row r="315" spans="1:2" x14ac:dyDescent="0.25">
      <c r="A315" t="s">
        <v>702</v>
      </c>
      <c r="B315" t="s">
        <v>703</v>
      </c>
    </row>
    <row r="316" spans="1:2" x14ac:dyDescent="0.25">
      <c r="A316" t="s">
        <v>261</v>
      </c>
      <c r="B316" t="s">
        <v>704</v>
      </c>
    </row>
    <row r="317" spans="1:2" x14ac:dyDescent="0.25">
      <c r="A317" t="s">
        <v>705</v>
      </c>
      <c r="B317" t="s">
        <v>706</v>
      </c>
    </row>
    <row r="318" spans="1:2" x14ac:dyDescent="0.25">
      <c r="A318" t="s">
        <v>707</v>
      </c>
      <c r="B318" t="s">
        <v>708</v>
      </c>
    </row>
    <row r="319" spans="1:2" x14ac:dyDescent="0.25">
      <c r="A319" t="s">
        <v>27</v>
      </c>
      <c r="B319" t="s">
        <v>709</v>
      </c>
    </row>
    <row r="320" spans="1:2" x14ac:dyDescent="0.25">
      <c r="A320" t="s">
        <v>278</v>
      </c>
      <c r="B320" t="s">
        <v>710</v>
      </c>
    </row>
    <row r="321" spans="1:2" x14ac:dyDescent="0.25">
      <c r="A321" t="s">
        <v>40</v>
      </c>
      <c r="B321" t="s">
        <v>711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737</v>
      </c>
      <c r="C1" s="3" t="s">
        <v>738</v>
      </c>
      <c r="D1" s="3" t="s">
        <v>742</v>
      </c>
      <c r="E1" s="3" t="s">
        <v>740</v>
      </c>
      <c r="F1" s="3" t="s">
        <v>741</v>
      </c>
      <c r="G1" s="3" t="s">
        <v>33</v>
      </c>
      <c r="H1" s="3" t="s">
        <v>282</v>
      </c>
    </row>
    <row r="2" spans="1:8" x14ac:dyDescent="0.25">
      <c r="A2" t="s">
        <v>724</v>
      </c>
    </row>
    <row r="3" spans="1:8" x14ac:dyDescent="0.25">
      <c r="A3" t="s">
        <v>677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578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586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725</v>
      </c>
    </row>
    <row r="9" spans="1:8" x14ac:dyDescent="0.25">
      <c r="A9" t="s">
        <v>615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567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726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562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727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728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639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589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729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638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607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730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558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654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731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566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588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09" workbookViewId="0">
      <selection activeCell="J113" sqref="J113:J144"/>
    </sheetView>
  </sheetViews>
  <sheetFormatPr defaultRowHeight="15" x14ac:dyDescent="0.25"/>
  <sheetData>
    <row r="1" spans="1:10" x14ac:dyDescent="0.25">
      <c r="A1" t="s">
        <v>715</v>
      </c>
      <c r="B1" t="s">
        <v>713</v>
      </c>
      <c r="C1" t="s">
        <v>714</v>
      </c>
      <c r="D1" t="s">
        <v>712</v>
      </c>
    </row>
    <row r="2" spans="1:10" x14ac:dyDescent="0.25">
      <c r="A2" t="s">
        <v>717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717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717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717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717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716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716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716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716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716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719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719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719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719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719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720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720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720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720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720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720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718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718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718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718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718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718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721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721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721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721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721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721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722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722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722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722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722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722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717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717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717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717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716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716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716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716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717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717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717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717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716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716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716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716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719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719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719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719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717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44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717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717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717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716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716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716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716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719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719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719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719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717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717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717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717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716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716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716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716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719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719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719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719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720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720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720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720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718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718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718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718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75" spans="7:7" x14ac:dyDescent="0.25">
      <c r="G175" t="s">
        <v>545</v>
      </c>
    </row>
    <row r="179" spans="7:7" x14ac:dyDescent="0.25">
      <c r="G179" t="s">
        <v>552</v>
      </c>
    </row>
    <row r="185" spans="7:7" x14ac:dyDescent="0.25">
      <c r="G185" t="s">
        <v>560</v>
      </c>
    </row>
    <row r="204" spans="7:7" x14ac:dyDescent="0.25">
      <c r="G204" t="s">
        <v>585</v>
      </c>
    </row>
    <row r="209" spans="7:7" x14ac:dyDescent="0.25">
      <c r="G209" t="s">
        <v>592</v>
      </c>
    </row>
    <row r="217" spans="7:7" x14ac:dyDescent="0.25">
      <c r="G217" t="s">
        <v>603</v>
      </c>
    </row>
    <row r="230" spans="7:10" x14ac:dyDescent="0.25">
      <c r="G230" t="s">
        <v>621</v>
      </c>
    </row>
    <row r="234" spans="7:10" x14ac:dyDescent="0.25">
      <c r="G234" t="s">
        <v>627</v>
      </c>
      <c r="H234" t="s">
        <v>628</v>
      </c>
      <c r="I234" t="s">
        <v>629</v>
      </c>
      <c r="J234" t="s">
        <v>630</v>
      </c>
    </row>
    <row r="235" spans="7:10" x14ac:dyDescent="0.25">
      <c r="G235" t="s">
        <v>632</v>
      </c>
      <c r="H235" t="s">
        <v>633</v>
      </c>
    </row>
    <row r="252" spans="7:7" x14ac:dyDescent="0.25">
      <c r="G252" t="s">
        <v>653</v>
      </c>
    </row>
    <row r="256" spans="7:7" x14ac:dyDescent="0.25">
      <c r="G256" t="s">
        <v>658</v>
      </c>
    </row>
    <row r="270" spans="7:8" x14ac:dyDescent="0.25">
      <c r="G270" t="s">
        <v>681</v>
      </c>
      <c r="H270" t="s">
        <v>682</v>
      </c>
    </row>
  </sheetData>
  <autoFilter ref="B1:E56"/>
  <sortState ref="A113:C144">
    <sortCondition ref="A113:A144"/>
    <sortCondition ref="B113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1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si="533"/>
        <v>1738</v>
      </c>
      <c r="N2647">
        <f t="shared" si="534"/>
        <v>1417</v>
      </c>
      <c r="O2647">
        <f t="shared" si="535"/>
        <v>0.86387147634185779</v>
      </c>
      <c r="P2647">
        <f t="shared" si="536"/>
        <v>0.5</v>
      </c>
      <c r="Q2647">
        <f t="shared" si="537"/>
        <v>49.468015962561935</v>
      </c>
      <c r="R2647">
        <f t="shared" si="538"/>
        <v>50</v>
      </c>
      <c r="S2647">
        <f>INDEX(Weights!$B$1:$B$36,MATCH(Matches!H1990,Weights!$A$1:$A$36,0))</f>
        <v>40</v>
      </c>
      <c r="T2647">
        <f t="shared" si="539"/>
        <v>1738</v>
      </c>
      <c r="U2647">
        <f t="shared" si="540"/>
        <v>1417</v>
      </c>
      <c r="V2647">
        <f t="shared" si="541"/>
        <v>321</v>
      </c>
      <c r="W2647">
        <f t="shared" si="542"/>
        <v>0</v>
      </c>
      <c r="X2647">
        <f t="shared" si="543"/>
        <v>0</v>
      </c>
      <c r="Y2647">
        <f t="shared" si="544"/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46">K2690-J2690</f>
        <v>1404</v>
      </c>
      <c r="N2690">
        <f t="shared" ref="N2690:N2753" si="547">L2690+J2690</f>
        <v>1353</v>
      </c>
      <c r="O2690">
        <f t="shared" ref="O2690:O2753" si="548">1/(10^(-V2690/400)+1)</f>
        <v>0.704584592662721</v>
      </c>
      <c r="P2690">
        <f t="shared" ref="P2690:P2753" si="549">IF(F2690&gt;G2690,1,IF(F2690=G2690,0.5,0))</f>
        <v>0</v>
      </c>
      <c r="Q2690">
        <f t="shared" ref="Q2690:Q2753" si="550">(M2690-K2690)/(O2690-P2690)</f>
        <v>29.804795930376713</v>
      </c>
      <c r="R2690">
        <f t="shared" ref="R2690:R2753" si="551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52">M2690+IF(ISBLANK(I2690),100,0)</f>
        <v>1504</v>
      </c>
      <c r="U2690">
        <f t="shared" ref="U2690:U2753" si="553">N2690</f>
        <v>1353</v>
      </c>
      <c r="V2690">
        <f t="shared" ref="V2690:V2753" si="554">ABS(T2690-U2690)</f>
        <v>151</v>
      </c>
      <c r="W2690">
        <f t="shared" ref="W2690:W2753" si="555">IF(U2690&gt;T2690,G2690-F2690,F2690-G2690)</f>
        <v>-2</v>
      </c>
      <c r="X2690">
        <f t="shared" ref="X2690:X2753" si="556">IF(W2690=4,1,0)</f>
        <v>0</v>
      </c>
      <c r="Y2690">
        <f t="shared" ref="Y2690:Y2753" si="557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46"/>
        <v>1769</v>
      </c>
      <c r="N2691">
        <f t="shared" si="547"/>
        <v>1846</v>
      </c>
      <c r="O2691">
        <f t="shared" si="548"/>
        <v>0.53305139388444112</v>
      </c>
      <c r="P2691">
        <f t="shared" si="549"/>
        <v>0</v>
      </c>
      <c r="Q2691">
        <f t="shared" si="550"/>
        <v>39.395826070295463</v>
      </c>
      <c r="R2691">
        <f t="shared" si="551"/>
        <v>40</v>
      </c>
      <c r="S2691">
        <f>INDEX(Weights!$B$1:$B$36,MATCH(Matches!H2542,Weights!$A$1:$A$36,0))</f>
        <v>20</v>
      </c>
      <c r="T2691">
        <f t="shared" si="552"/>
        <v>1869</v>
      </c>
      <c r="U2691">
        <f t="shared" si="553"/>
        <v>1846</v>
      </c>
      <c r="V2691">
        <f t="shared" si="554"/>
        <v>23</v>
      </c>
      <c r="W2691">
        <f t="shared" si="555"/>
        <v>-1</v>
      </c>
      <c r="X2691">
        <f t="shared" si="556"/>
        <v>0</v>
      </c>
      <c r="Y2691">
        <f t="shared" si="557"/>
        <v>-1</v>
      </c>
      <c r="AA2691" t="str">
        <f t="shared" ref="AA2691:AA2754" si="558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46"/>
        <v>1481</v>
      </c>
      <c r="N2692">
        <f t="shared" si="547"/>
        <v>1550</v>
      </c>
      <c r="O2692">
        <f t="shared" si="548"/>
        <v>0.54449457308300797</v>
      </c>
      <c r="P2692">
        <f t="shared" si="549"/>
        <v>0</v>
      </c>
      <c r="Q2692">
        <f t="shared" si="550"/>
        <v>40.404443106627824</v>
      </c>
      <c r="R2692">
        <f t="shared" si="551"/>
        <v>40</v>
      </c>
      <c r="S2692">
        <f>INDEX(Weights!$B$1:$B$36,MATCH(Matches!H175,Weights!$A$1:$A$36,0))</f>
        <v>40</v>
      </c>
      <c r="T2692">
        <f t="shared" si="552"/>
        <v>1581</v>
      </c>
      <c r="U2692">
        <f t="shared" si="553"/>
        <v>1550</v>
      </c>
      <c r="V2692">
        <f t="shared" si="554"/>
        <v>31</v>
      </c>
      <c r="W2692">
        <f t="shared" si="555"/>
        <v>-1</v>
      </c>
      <c r="X2692">
        <f t="shared" si="556"/>
        <v>0</v>
      </c>
      <c r="Y2692">
        <f t="shared" si="557"/>
        <v>-1</v>
      </c>
      <c r="AA2692" t="str">
        <f t="shared" si="558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46"/>
        <v>1795</v>
      </c>
      <c r="N2693">
        <f t="shared" si="547"/>
        <v>1868</v>
      </c>
      <c r="O2693">
        <f t="shared" si="548"/>
        <v>0.53877809205717153</v>
      </c>
      <c r="P2693">
        <f t="shared" si="549"/>
        <v>0</v>
      </c>
      <c r="Q2693">
        <f t="shared" si="550"/>
        <v>40.833137657842087</v>
      </c>
      <c r="R2693">
        <f t="shared" si="551"/>
        <v>40</v>
      </c>
      <c r="S2693">
        <f>INDEX(Weights!$B$1:$B$36,MATCH(Matches!H781,Weights!$A$1:$A$36,0))</f>
        <v>20</v>
      </c>
      <c r="T2693">
        <f t="shared" si="552"/>
        <v>1895</v>
      </c>
      <c r="U2693">
        <f t="shared" si="553"/>
        <v>1868</v>
      </c>
      <c r="V2693">
        <f t="shared" si="554"/>
        <v>27</v>
      </c>
      <c r="W2693">
        <f t="shared" si="555"/>
        <v>-1</v>
      </c>
      <c r="X2693">
        <f t="shared" si="556"/>
        <v>0</v>
      </c>
      <c r="Y2693">
        <f t="shared" si="557"/>
        <v>-1</v>
      </c>
      <c r="AA2693" t="str">
        <f t="shared" si="558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46"/>
        <v>1499</v>
      </c>
      <c r="N2694">
        <f t="shared" si="547"/>
        <v>1562</v>
      </c>
      <c r="O2694">
        <f t="shared" si="548"/>
        <v>0.55304689516946248</v>
      </c>
      <c r="P2694">
        <f t="shared" si="549"/>
        <v>0</v>
      </c>
      <c r="Q2694">
        <f t="shared" si="550"/>
        <v>39.779628440475818</v>
      </c>
      <c r="R2694">
        <f t="shared" si="551"/>
        <v>40</v>
      </c>
      <c r="S2694">
        <f>INDEX(Weights!$B$1:$B$36,MATCH(Matches!H962,Weights!$A$1:$A$36,0))</f>
        <v>40</v>
      </c>
      <c r="T2694">
        <f t="shared" si="552"/>
        <v>1599</v>
      </c>
      <c r="U2694">
        <f t="shared" si="553"/>
        <v>1562</v>
      </c>
      <c r="V2694">
        <f t="shared" si="554"/>
        <v>37</v>
      </c>
      <c r="W2694">
        <f t="shared" si="555"/>
        <v>-1</v>
      </c>
      <c r="X2694">
        <f t="shared" si="556"/>
        <v>0</v>
      </c>
      <c r="Y2694">
        <f t="shared" si="557"/>
        <v>-1</v>
      </c>
      <c r="AA2694" t="str">
        <f t="shared" si="558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46"/>
        <v>1705</v>
      </c>
      <c r="N2695">
        <f t="shared" si="547"/>
        <v>1773</v>
      </c>
      <c r="O2695">
        <f t="shared" si="548"/>
        <v>0.54592192278048368</v>
      </c>
      <c r="P2695">
        <f t="shared" si="549"/>
        <v>0</v>
      </c>
      <c r="Q2695">
        <f t="shared" si="550"/>
        <v>40.298802964258762</v>
      </c>
      <c r="R2695">
        <f t="shared" si="551"/>
        <v>40</v>
      </c>
      <c r="S2695">
        <f>INDEX(Weights!$B$1:$B$36,MATCH(Matches!H975,Weights!$A$1:$A$36,0))</f>
        <v>20</v>
      </c>
      <c r="T2695">
        <f t="shared" si="552"/>
        <v>1805</v>
      </c>
      <c r="U2695">
        <f t="shared" si="553"/>
        <v>1773</v>
      </c>
      <c r="V2695">
        <f t="shared" si="554"/>
        <v>32</v>
      </c>
      <c r="W2695">
        <f t="shared" si="555"/>
        <v>-1</v>
      </c>
      <c r="X2695">
        <f t="shared" si="556"/>
        <v>0</v>
      </c>
      <c r="Y2695">
        <f t="shared" si="557"/>
        <v>-1</v>
      </c>
      <c r="AA2695" t="str">
        <f t="shared" si="558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46"/>
        <v>1182</v>
      </c>
      <c r="N2696">
        <f t="shared" si="547"/>
        <v>1434</v>
      </c>
      <c r="O2696">
        <f t="shared" si="548"/>
        <v>0.70578135971200251</v>
      </c>
      <c r="P2696">
        <f t="shared" si="549"/>
        <v>0</v>
      </c>
      <c r="Q2696">
        <f t="shared" si="550"/>
        <v>31.171126436347379</v>
      </c>
      <c r="R2696">
        <f t="shared" si="551"/>
        <v>20</v>
      </c>
      <c r="S2696">
        <f>INDEX(Weights!$B$1:$B$36,MATCH(Matches!H985,Weights!$A$1:$A$36,0))</f>
        <v>40</v>
      </c>
      <c r="T2696">
        <f t="shared" si="552"/>
        <v>1282</v>
      </c>
      <c r="U2696">
        <f t="shared" si="553"/>
        <v>1434</v>
      </c>
      <c r="V2696">
        <f t="shared" si="554"/>
        <v>152</v>
      </c>
      <c r="W2696">
        <f t="shared" si="555"/>
        <v>4</v>
      </c>
      <c r="X2696">
        <f t="shared" si="556"/>
        <v>1</v>
      </c>
      <c r="Y2696">
        <f t="shared" si="557"/>
        <v>4</v>
      </c>
      <c r="AA2696" t="str">
        <f t="shared" si="558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46"/>
        <v>1802</v>
      </c>
      <c r="N2697">
        <f t="shared" si="547"/>
        <v>1726</v>
      </c>
      <c r="O2697">
        <f t="shared" si="548"/>
        <v>0.73363370241380743</v>
      </c>
      <c r="P2697">
        <f t="shared" si="549"/>
        <v>0</v>
      </c>
      <c r="Q2697">
        <f t="shared" si="550"/>
        <v>29.987717204942228</v>
      </c>
      <c r="R2697">
        <f t="shared" si="551"/>
        <v>30</v>
      </c>
      <c r="S2697">
        <f>INDEX(Weights!$B$1:$B$36,MATCH(Matches!H1236,Weights!$A$1:$A$36,0))</f>
        <v>40</v>
      </c>
      <c r="T2697">
        <f t="shared" si="552"/>
        <v>1902</v>
      </c>
      <c r="U2697">
        <f t="shared" si="553"/>
        <v>1726</v>
      </c>
      <c r="V2697">
        <f t="shared" si="554"/>
        <v>176</v>
      </c>
      <c r="W2697">
        <f t="shared" si="555"/>
        <v>-2</v>
      </c>
      <c r="X2697">
        <f t="shared" si="556"/>
        <v>0</v>
      </c>
      <c r="Y2697">
        <f t="shared" si="557"/>
        <v>-2</v>
      </c>
      <c r="AA2697" t="str">
        <f t="shared" si="558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46"/>
        <v>1786</v>
      </c>
      <c r="N2698">
        <f t="shared" si="547"/>
        <v>1930</v>
      </c>
      <c r="O2698">
        <f t="shared" si="548"/>
        <v>0.56298472810359579</v>
      </c>
      <c r="P2698">
        <f t="shared" si="549"/>
        <v>0</v>
      </c>
      <c r="Q2698">
        <f t="shared" si="550"/>
        <v>39.077436565831221</v>
      </c>
      <c r="R2698">
        <f t="shared" si="551"/>
        <v>40</v>
      </c>
      <c r="S2698">
        <f>INDEX(Weights!$B$1:$B$36,MATCH(Matches!H1514,Weights!$A$1:$A$36,0))</f>
        <v>40</v>
      </c>
      <c r="T2698">
        <f t="shared" si="552"/>
        <v>1886</v>
      </c>
      <c r="U2698">
        <f t="shared" si="553"/>
        <v>1930</v>
      </c>
      <c r="V2698">
        <f t="shared" si="554"/>
        <v>44</v>
      </c>
      <c r="W2698">
        <f t="shared" si="555"/>
        <v>1</v>
      </c>
      <c r="X2698">
        <f t="shared" si="556"/>
        <v>0</v>
      </c>
      <c r="Y2698">
        <f t="shared" si="557"/>
        <v>1</v>
      </c>
      <c r="AA2698" t="str">
        <f t="shared" si="558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46"/>
        <v>1681</v>
      </c>
      <c r="N2699">
        <f t="shared" si="547"/>
        <v>1747</v>
      </c>
      <c r="O2699">
        <f t="shared" si="548"/>
        <v>0.54877433585974189</v>
      </c>
      <c r="P2699">
        <f t="shared" si="549"/>
        <v>0</v>
      </c>
      <c r="Q2699">
        <f t="shared" si="550"/>
        <v>40.089338298835564</v>
      </c>
      <c r="R2699">
        <f t="shared" si="551"/>
        <v>40</v>
      </c>
      <c r="S2699">
        <f>INDEX(Weights!$B$1:$B$36,MATCH(Matches!H1701,Weights!$A$1:$A$36,0))</f>
        <v>20</v>
      </c>
      <c r="T2699">
        <f t="shared" si="552"/>
        <v>1781</v>
      </c>
      <c r="U2699">
        <f t="shared" si="553"/>
        <v>1747</v>
      </c>
      <c r="V2699">
        <f t="shared" si="554"/>
        <v>34</v>
      </c>
      <c r="W2699">
        <f t="shared" si="555"/>
        <v>-1</v>
      </c>
      <c r="X2699">
        <f t="shared" si="556"/>
        <v>0</v>
      </c>
      <c r="Y2699">
        <f t="shared" si="557"/>
        <v>-1</v>
      </c>
      <c r="AA2699" t="str">
        <f t="shared" si="558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46"/>
        <v>1709</v>
      </c>
      <c r="N2700">
        <f t="shared" si="547"/>
        <v>1780</v>
      </c>
      <c r="O2700">
        <f t="shared" si="548"/>
        <v>0.54163770271476341</v>
      </c>
      <c r="P2700">
        <f t="shared" si="549"/>
        <v>0</v>
      </c>
      <c r="Q2700">
        <f t="shared" si="550"/>
        <v>40.617556513759922</v>
      </c>
      <c r="R2700">
        <f t="shared" si="551"/>
        <v>40</v>
      </c>
      <c r="S2700">
        <f>INDEX(Weights!$B$1:$B$36,MATCH(Matches!H1862,Weights!$A$1:$A$36,0))</f>
        <v>40</v>
      </c>
      <c r="T2700">
        <f t="shared" si="552"/>
        <v>1809</v>
      </c>
      <c r="U2700">
        <f t="shared" si="553"/>
        <v>1780</v>
      </c>
      <c r="V2700">
        <f t="shared" si="554"/>
        <v>29</v>
      </c>
      <c r="W2700">
        <f t="shared" si="555"/>
        <v>-1</v>
      </c>
      <c r="X2700">
        <f t="shared" si="556"/>
        <v>0</v>
      </c>
      <c r="Y2700">
        <f t="shared" si="557"/>
        <v>-1</v>
      </c>
      <c r="AA2700" t="str">
        <f t="shared" si="558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46"/>
        <v>1447</v>
      </c>
      <c r="N2701">
        <f t="shared" si="547"/>
        <v>1686</v>
      </c>
      <c r="O2701">
        <f t="shared" si="548"/>
        <v>0.69000620728031392</v>
      </c>
      <c r="P2701">
        <f t="shared" si="549"/>
        <v>0</v>
      </c>
      <c r="Q2701">
        <f t="shared" si="550"/>
        <v>31.883771142746451</v>
      </c>
      <c r="R2701">
        <f t="shared" si="551"/>
        <v>20</v>
      </c>
      <c r="S2701">
        <f>INDEX(Weights!$B$1:$B$36,MATCH(Matches!H2456,Weights!$A$1:$A$36,0))</f>
        <v>20</v>
      </c>
      <c r="T2701">
        <f t="shared" si="552"/>
        <v>1547</v>
      </c>
      <c r="U2701">
        <f t="shared" si="553"/>
        <v>1686</v>
      </c>
      <c r="V2701">
        <f t="shared" si="554"/>
        <v>139</v>
      </c>
      <c r="W2701">
        <f t="shared" si="555"/>
        <v>3</v>
      </c>
      <c r="X2701">
        <f t="shared" si="556"/>
        <v>0</v>
      </c>
      <c r="Y2701">
        <f t="shared" si="557"/>
        <v>3</v>
      </c>
      <c r="AA2701" t="str">
        <f t="shared" si="558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46"/>
        <v>1799</v>
      </c>
      <c r="N2702">
        <f t="shared" si="547"/>
        <v>1861</v>
      </c>
      <c r="O2702">
        <f t="shared" si="548"/>
        <v>0.55446937402167606</v>
      </c>
      <c r="P2702">
        <f t="shared" si="549"/>
        <v>0</v>
      </c>
      <c r="Q2702">
        <f t="shared" si="550"/>
        <v>39.677574688083574</v>
      </c>
      <c r="R2702">
        <f t="shared" si="551"/>
        <v>40</v>
      </c>
      <c r="S2702">
        <f>INDEX(Weights!$B$1:$B$36,MATCH(Matches!H2520,Weights!$A$1:$A$36,0))</f>
        <v>20</v>
      </c>
      <c r="T2702">
        <f t="shared" si="552"/>
        <v>1899</v>
      </c>
      <c r="U2702">
        <f t="shared" si="553"/>
        <v>1861</v>
      </c>
      <c r="V2702">
        <f t="shared" si="554"/>
        <v>38</v>
      </c>
      <c r="W2702">
        <f t="shared" si="555"/>
        <v>-1</v>
      </c>
      <c r="X2702">
        <f t="shared" si="556"/>
        <v>0</v>
      </c>
      <c r="Y2702">
        <f t="shared" si="557"/>
        <v>-1</v>
      </c>
      <c r="AA2702" t="str">
        <f t="shared" si="558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46"/>
        <v>1418</v>
      </c>
      <c r="N2703">
        <f t="shared" si="547"/>
        <v>1465</v>
      </c>
      <c r="O2703">
        <f t="shared" si="548"/>
        <v>0.57568695237642964</v>
      </c>
      <c r="P2703">
        <f t="shared" si="549"/>
        <v>0</v>
      </c>
      <c r="Q2703">
        <f t="shared" si="550"/>
        <v>39.952269032772492</v>
      </c>
      <c r="R2703">
        <f t="shared" si="551"/>
        <v>40</v>
      </c>
      <c r="S2703">
        <f>INDEX(Weights!$B$1:$B$36,MATCH(Matches!H374,Weights!$A$1:$A$36,0))</f>
        <v>40</v>
      </c>
      <c r="T2703">
        <f t="shared" si="552"/>
        <v>1518</v>
      </c>
      <c r="U2703">
        <f t="shared" si="553"/>
        <v>1465</v>
      </c>
      <c r="V2703">
        <f t="shared" si="554"/>
        <v>53</v>
      </c>
      <c r="W2703">
        <f t="shared" si="555"/>
        <v>-1</v>
      </c>
      <c r="X2703">
        <f t="shared" si="556"/>
        <v>0</v>
      </c>
      <c r="Y2703">
        <f t="shared" si="557"/>
        <v>-1</v>
      </c>
      <c r="AA2703" t="str">
        <f t="shared" si="558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46"/>
        <v>1252</v>
      </c>
      <c r="N2704">
        <f t="shared" si="547"/>
        <v>1437</v>
      </c>
      <c r="O2704">
        <f t="shared" si="548"/>
        <v>0.61994135904452341</v>
      </c>
      <c r="P2704">
        <f t="shared" si="549"/>
        <v>0</v>
      </c>
      <c r="Q2704">
        <f t="shared" si="550"/>
        <v>37.10028321944587</v>
      </c>
      <c r="R2704">
        <f t="shared" si="551"/>
        <v>20</v>
      </c>
      <c r="S2704">
        <f>INDEX(Weights!$B$1:$B$36,MATCH(Matches!H617,Weights!$A$1:$A$36,0))</f>
        <v>40</v>
      </c>
      <c r="T2704">
        <f t="shared" si="552"/>
        <v>1352</v>
      </c>
      <c r="U2704">
        <f t="shared" si="553"/>
        <v>1437</v>
      </c>
      <c r="V2704">
        <f t="shared" si="554"/>
        <v>85</v>
      </c>
      <c r="W2704">
        <f t="shared" si="555"/>
        <v>2</v>
      </c>
      <c r="X2704">
        <f t="shared" si="556"/>
        <v>0</v>
      </c>
      <c r="Y2704">
        <f t="shared" si="557"/>
        <v>2</v>
      </c>
      <c r="AA2704" t="str">
        <f t="shared" si="558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46"/>
        <v>1444</v>
      </c>
      <c r="N2705">
        <f t="shared" si="547"/>
        <v>1491</v>
      </c>
      <c r="O2705">
        <f t="shared" si="548"/>
        <v>0.57568695237642964</v>
      </c>
      <c r="P2705">
        <f t="shared" si="549"/>
        <v>0</v>
      </c>
      <c r="Q2705">
        <f t="shared" si="550"/>
        <v>39.952269032772492</v>
      </c>
      <c r="R2705">
        <f t="shared" si="551"/>
        <v>40</v>
      </c>
      <c r="S2705">
        <f>INDEX(Weights!$B$1:$B$36,MATCH(Matches!H894,Weights!$A$1:$A$36,0))</f>
        <v>40</v>
      </c>
      <c r="T2705">
        <f t="shared" si="552"/>
        <v>1544</v>
      </c>
      <c r="U2705">
        <f t="shared" si="553"/>
        <v>1491</v>
      </c>
      <c r="V2705">
        <f t="shared" si="554"/>
        <v>53</v>
      </c>
      <c r="W2705">
        <f t="shared" si="555"/>
        <v>-1</v>
      </c>
      <c r="X2705">
        <f t="shared" si="556"/>
        <v>0</v>
      </c>
      <c r="Y2705">
        <f t="shared" si="557"/>
        <v>-1</v>
      </c>
      <c r="AA2705" t="str">
        <f t="shared" si="558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46"/>
        <v>1294</v>
      </c>
      <c r="N2706">
        <f t="shared" si="547"/>
        <v>1347</v>
      </c>
      <c r="O2706">
        <f t="shared" si="548"/>
        <v>0.56722884434295218</v>
      </c>
      <c r="P2706">
        <f t="shared" si="549"/>
        <v>0</v>
      </c>
      <c r="Q2706">
        <f t="shared" si="550"/>
        <v>40.548008496715255</v>
      </c>
      <c r="R2706">
        <f t="shared" si="551"/>
        <v>40</v>
      </c>
      <c r="S2706">
        <f>INDEX(Weights!$B$1:$B$36,MATCH(Matches!H995,Weights!$A$1:$A$36,0))</f>
        <v>20</v>
      </c>
      <c r="T2706">
        <f t="shared" si="552"/>
        <v>1394</v>
      </c>
      <c r="U2706">
        <f t="shared" si="553"/>
        <v>1347</v>
      </c>
      <c r="V2706">
        <f t="shared" si="554"/>
        <v>47</v>
      </c>
      <c r="W2706">
        <f t="shared" si="555"/>
        <v>-1</v>
      </c>
      <c r="X2706">
        <f t="shared" si="556"/>
        <v>0</v>
      </c>
      <c r="Y2706">
        <f t="shared" si="557"/>
        <v>-1</v>
      </c>
      <c r="AA2706" t="str">
        <f t="shared" si="558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46"/>
        <v>1279</v>
      </c>
      <c r="N2707">
        <f t="shared" si="547"/>
        <v>1321</v>
      </c>
      <c r="O2707">
        <f t="shared" si="548"/>
        <v>0.58270188496423014</v>
      </c>
      <c r="P2707">
        <f t="shared" si="549"/>
        <v>0</v>
      </c>
      <c r="Q2707">
        <f t="shared" si="550"/>
        <v>39.471298434896745</v>
      </c>
      <c r="R2707">
        <f t="shared" si="551"/>
        <v>40</v>
      </c>
      <c r="S2707">
        <f>INDEX(Weights!$B$1:$B$36,MATCH(Matches!H1076,Weights!$A$1:$A$36,0))</f>
        <v>40</v>
      </c>
      <c r="T2707">
        <f t="shared" si="552"/>
        <v>1379</v>
      </c>
      <c r="U2707">
        <f t="shared" si="553"/>
        <v>1321</v>
      </c>
      <c r="V2707">
        <f t="shared" si="554"/>
        <v>58</v>
      </c>
      <c r="W2707">
        <f t="shared" si="555"/>
        <v>-1</v>
      </c>
      <c r="X2707">
        <f t="shared" si="556"/>
        <v>0</v>
      </c>
      <c r="Y2707">
        <f t="shared" si="557"/>
        <v>-1</v>
      </c>
      <c r="AA2707" t="str">
        <f t="shared" si="558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46"/>
        <v>1976</v>
      </c>
      <c r="N2708">
        <f t="shared" si="547"/>
        <v>2023</v>
      </c>
      <c r="O2708">
        <f t="shared" si="548"/>
        <v>0.57568695237642964</v>
      </c>
      <c r="P2708">
        <f t="shared" si="549"/>
        <v>0</v>
      </c>
      <c r="Q2708">
        <f t="shared" si="550"/>
        <v>39.952269032772492</v>
      </c>
      <c r="R2708">
        <f t="shared" si="551"/>
        <v>40</v>
      </c>
      <c r="S2708">
        <f>INDEX(Weights!$B$1:$B$36,MATCH(Matches!H1091,Weights!$A$1:$A$36,0))</f>
        <v>20</v>
      </c>
      <c r="T2708">
        <f t="shared" si="552"/>
        <v>2076</v>
      </c>
      <c r="U2708">
        <f t="shared" si="553"/>
        <v>2023</v>
      </c>
      <c r="V2708">
        <f t="shared" si="554"/>
        <v>53</v>
      </c>
      <c r="W2708">
        <f t="shared" si="555"/>
        <v>-1</v>
      </c>
      <c r="X2708">
        <f t="shared" si="556"/>
        <v>0</v>
      </c>
      <c r="Y2708">
        <f t="shared" si="557"/>
        <v>-1</v>
      </c>
      <c r="AA2708" t="str">
        <f t="shared" si="558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46"/>
        <v>1459</v>
      </c>
      <c r="N2709">
        <f t="shared" si="547"/>
        <v>1645</v>
      </c>
      <c r="O2709">
        <f t="shared" si="548"/>
        <v>0.62129672312245454</v>
      </c>
      <c r="P2709">
        <f t="shared" si="549"/>
        <v>0</v>
      </c>
      <c r="Q2709">
        <f t="shared" si="550"/>
        <v>37.019348636523894</v>
      </c>
      <c r="R2709">
        <f t="shared" si="551"/>
        <v>20</v>
      </c>
      <c r="S2709">
        <f>INDEX(Weights!$B$1:$B$36,MATCH(Matches!H1761,Weights!$A$1:$A$36,0))</f>
        <v>20</v>
      </c>
      <c r="T2709">
        <f t="shared" si="552"/>
        <v>1559</v>
      </c>
      <c r="U2709">
        <f t="shared" si="553"/>
        <v>1645</v>
      </c>
      <c r="V2709">
        <f t="shared" si="554"/>
        <v>86</v>
      </c>
      <c r="W2709">
        <f t="shared" si="555"/>
        <v>2</v>
      </c>
      <c r="X2709">
        <f t="shared" si="556"/>
        <v>0</v>
      </c>
      <c r="Y2709">
        <f t="shared" si="557"/>
        <v>2</v>
      </c>
      <c r="AA2709" t="str">
        <f t="shared" si="558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46"/>
        <v>1180</v>
      </c>
      <c r="N2710">
        <f t="shared" si="547"/>
        <v>1402</v>
      </c>
      <c r="O2710">
        <f t="shared" si="548"/>
        <v>0.66869495630733167</v>
      </c>
      <c r="P2710">
        <f t="shared" si="549"/>
        <v>0</v>
      </c>
      <c r="Q2710">
        <f t="shared" si="550"/>
        <v>34.395354388510178</v>
      </c>
      <c r="R2710">
        <f t="shared" si="551"/>
        <v>20</v>
      </c>
      <c r="S2710">
        <f>INDEX(Weights!$B$1:$B$36,MATCH(Matches!H2083,Weights!$A$1:$A$36,0))</f>
        <v>40</v>
      </c>
      <c r="T2710">
        <f t="shared" si="552"/>
        <v>1280</v>
      </c>
      <c r="U2710">
        <f t="shared" si="553"/>
        <v>1402</v>
      </c>
      <c r="V2710">
        <f t="shared" si="554"/>
        <v>122</v>
      </c>
      <c r="W2710">
        <f t="shared" si="555"/>
        <v>3</v>
      </c>
      <c r="X2710">
        <f t="shared" si="556"/>
        <v>0</v>
      </c>
      <c r="Y2710">
        <f t="shared" si="557"/>
        <v>3</v>
      </c>
      <c r="AA2710" t="str">
        <f t="shared" si="558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46"/>
        <v>1681</v>
      </c>
      <c r="N2711">
        <f t="shared" si="547"/>
        <v>1673</v>
      </c>
      <c r="O2711">
        <f t="shared" si="548"/>
        <v>0.65060462793387253</v>
      </c>
      <c r="P2711">
        <f t="shared" si="549"/>
        <v>0</v>
      </c>
      <c r="Q2711">
        <f t="shared" si="550"/>
        <v>35.35173131651581</v>
      </c>
      <c r="R2711">
        <f t="shared" si="551"/>
        <v>40</v>
      </c>
      <c r="S2711">
        <f>INDEX(Weights!$B$1:$B$36,MATCH(Matches!H2205,Weights!$A$1:$A$36,0))</f>
        <v>40</v>
      </c>
      <c r="T2711">
        <f t="shared" si="552"/>
        <v>1781</v>
      </c>
      <c r="U2711">
        <f t="shared" si="553"/>
        <v>1673</v>
      </c>
      <c r="V2711">
        <f t="shared" si="554"/>
        <v>108</v>
      </c>
      <c r="W2711">
        <f t="shared" si="555"/>
        <v>-3</v>
      </c>
      <c r="X2711">
        <f t="shared" si="556"/>
        <v>0</v>
      </c>
      <c r="Y2711">
        <f t="shared" si="557"/>
        <v>-3</v>
      </c>
      <c r="AA2711" t="str">
        <f t="shared" si="558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46"/>
        <v>1369</v>
      </c>
      <c r="N2712">
        <f t="shared" si="547"/>
        <v>1598</v>
      </c>
      <c r="O2712">
        <f t="shared" si="548"/>
        <v>0.67756058008510056</v>
      </c>
      <c r="P2712">
        <f t="shared" si="549"/>
        <v>0</v>
      </c>
      <c r="Q2712">
        <f t="shared" si="550"/>
        <v>33.945304192742789</v>
      </c>
      <c r="R2712">
        <f t="shared" si="551"/>
        <v>20</v>
      </c>
      <c r="S2712">
        <f>INDEX(Weights!$B$1:$B$36,MATCH(Matches!H2455,Weights!$A$1:$A$36,0))</f>
        <v>20</v>
      </c>
      <c r="T2712">
        <f t="shared" si="552"/>
        <v>1469</v>
      </c>
      <c r="U2712">
        <f t="shared" si="553"/>
        <v>1598</v>
      </c>
      <c r="V2712">
        <f t="shared" si="554"/>
        <v>129</v>
      </c>
      <c r="W2712">
        <f t="shared" si="555"/>
        <v>3</v>
      </c>
      <c r="X2712">
        <f t="shared" si="556"/>
        <v>0</v>
      </c>
      <c r="Y2712">
        <f t="shared" si="557"/>
        <v>3</v>
      </c>
      <c r="AA2712" t="str">
        <f t="shared" si="558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46"/>
        <v>1433</v>
      </c>
      <c r="N2713">
        <f t="shared" si="547"/>
        <v>1655</v>
      </c>
      <c r="O2713">
        <f t="shared" si="548"/>
        <v>0.66869495630733167</v>
      </c>
      <c r="P2713">
        <f t="shared" si="549"/>
        <v>0</v>
      </c>
      <c r="Q2713">
        <f t="shared" si="550"/>
        <v>34.395354388510178</v>
      </c>
      <c r="R2713">
        <f t="shared" si="551"/>
        <v>20</v>
      </c>
      <c r="S2713">
        <f>INDEX(Weights!$B$1:$B$36,MATCH(Matches!H2472,Weights!$A$1:$A$36,0))</f>
        <v>20</v>
      </c>
      <c r="T2713">
        <f t="shared" si="552"/>
        <v>1533</v>
      </c>
      <c r="U2713">
        <f t="shared" si="553"/>
        <v>1655</v>
      </c>
      <c r="V2713">
        <f t="shared" si="554"/>
        <v>122</v>
      </c>
      <c r="W2713">
        <f t="shared" si="555"/>
        <v>3</v>
      </c>
      <c r="X2713">
        <f t="shared" si="556"/>
        <v>0</v>
      </c>
      <c r="Y2713">
        <f t="shared" si="557"/>
        <v>3</v>
      </c>
      <c r="AA2713" t="str">
        <f t="shared" si="558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46"/>
        <v>1520</v>
      </c>
      <c r="N2714">
        <f t="shared" si="547"/>
        <v>1566</v>
      </c>
      <c r="O2714">
        <f t="shared" si="548"/>
        <v>0.57709247582532897</v>
      </c>
      <c r="P2714">
        <f t="shared" si="549"/>
        <v>0</v>
      </c>
      <c r="Q2714">
        <f t="shared" si="550"/>
        <v>39.854964262194798</v>
      </c>
      <c r="R2714">
        <f t="shared" si="551"/>
        <v>40</v>
      </c>
      <c r="S2714">
        <f>INDEX(Weights!$B$1:$B$36,MATCH(Matches!H2544,Weights!$A$1:$A$36,0))</f>
        <v>40</v>
      </c>
      <c r="T2714">
        <f t="shared" si="552"/>
        <v>1620</v>
      </c>
      <c r="U2714">
        <f t="shared" si="553"/>
        <v>1566</v>
      </c>
      <c r="V2714">
        <f t="shared" si="554"/>
        <v>54</v>
      </c>
      <c r="W2714">
        <f t="shared" si="555"/>
        <v>-1</v>
      </c>
      <c r="X2714">
        <f t="shared" si="556"/>
        <v>0</v>
      </c>
      <c r="Y2714">
        <f t="shared" si="557"/>
        <v>-1</v>
      </c>
      <c r="AA2714" t="str">
        <f t="shared" si="558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46"/>
        <v>1609</v>
      </c>
      <c r="N2715">
        <f t="shared" si="547"/>
        <v>1457</v>
      </c>
      <c r="O2715">
        <f t="shared" si="548"/>
        <v>0.81009515860475667</v>
      </c>
      <c r="P2715">
        <f t="shared" si="549"/>
        <v>0</v>
      </c>
      <c r="Q2715">
        <f t="shared" si="550"/>
        <v>29.626149156767813</v>
      </c>
      <c r="R2715">
        <f t="shared" si="551"/>
        <v>30</v>
      </c>
      <c r="S2715">
        <f>INDEX(Weights!$B$1:$B$36,MATCH(Matches!H353,Weights!$A$1:$A$36,0))</f>
        <v>30</v>
      </c>
      <c r="T2715">
        <f t="shared" si="552"/>
        <v>1709</v>
      </c>
      <c r="U2715">
        <f t="shared" si="553"/>
        <v>1457</v>
      </c>
      <c r="V2715">
        <f t="shared" si="554"/>
        <v>252</v>
      </c>
      <c r="W2715">
        <f t="shared" si="555"/>
        <v>-2</v>
      </c>
      <c r="X2715">
        <f t="shared" si="556"/>
        <v>0</v>
      </c>
      <c r="Y2715">
        <f t="shared" si="557"/>
        <v>-2</v>
      </c>
      <c r="AA2715" t="str">
        <f t="shared" si="558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46"/>
        <v>947</v>
      </c>
      <c r="N2716">
        <f t="shared" si="547"/>
        <v>1113</v>
      </c>
      <c r="O2716">
        <f t="shared" si="548"/>
        <v>0.59385538523617787</v>
      </c>
      <c r="P2716">
        <f t="shared" si="549"/>
        <v>0</v>
      </c>
      <c r="Q2716">
        <f t="shared" si="550"/>
        <v>40.413879534754301</v>
      </c>
      <c r="R2716">
        <f t="shared" si="551"/>
        <v>30</v>
      </c>
      <c r="S2716">
        <f>INDEX(Weights!$B$1:$B$36,MATCH(Matches!H358,Weights!$A$1:$A$36,0))</f>
        <v>50</v>
      </c>
      <c r="T2716">
        <f t="shared" si="552"/>
        <v>1047</v>
      </c>
      <c r="U2716">
        <f t="shared" si="553"/>
        <v>1113</v>
      </c>
      <c r="V2716">
        <f t="shared" si="554"/>
        <v>66</v>
      </c>
      <c r="W2716">
        <f t="shared" si="555"/>
        <v>2</v>
      </c>
      <c r="X2716">
        <f t="shared" si="556"/>
        <v>0</v>
      </c>
      <c r="Y2716">
        <f t="shared" si="557"/>
        <v>2</v>
      </c>
      <c r="AA2716" t="str">
        <f t="shared" si="558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46"/>
        <v>1668</v>
      </c>
      <c r="N2717">
        <f t="shared" si="547"/>
        <v>1696</v>
      </c>
      <c r="O2717">
        <f t="shared" si="548"/>
        <v>0.60215809317471691</v>
      </c>
      <c r="P2717">
        <f t="shared" si="549"/>
        <v>0</v>
      </c>
      <c r="Q2717">
        <f t="shared" si="550"/>
        <v>39.85664275218231</v>
      </c>
      <c r="R2717">
        <f t="shared" si="551"/>
        <v>40</v>
      </c>
      <c r="S2717">
        <f>INDEX(Weights!$B$1:$B$36,MATCH(Matches!H747,Weights!$A$1:$A$36,0))</f>
        <v>50</v>
      </c>
      <c r="T2717">
        <f t="shared" si="552"/>
        <v>1768</v>
      </c>
      <c r="U2717">
        <f t="shared" si="553"/>
        <v>1696</v>
      </c>
      <c r="V2717">
        <f t="shared" si="554"/>
        <v>72</v>
      </c>
      <c r="W2717">
        <f t="shared" si="555"/>
        <v>-1</v>
      </c>
      <c r="X2717">
        <f t="shared" si="556"/>
        <v>0</v>
      </c>
      <c r="Y2717">
        <f t="shared" si="557"/>
        <v>-1</v>
      </c>
      <c r="AA2717" t="str">
        <f t="shared" si="558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46"/>
        <v>1109</v>
      </c>
      <c r="N2718">
        <f t="shared" si="547"/>
        <v>1282</v>
      </c>
      <c r="O2718">
        <f t="shared" si="548"/>
        <v>0.60353631852617806</v>
      </c>
      <c r="P2718">
        <f t="shared" si="549"/>
        <v>0</v>
      </c>
      <c r="Q2718">
        <f t="shared" si="550"/>
        <v>39.765626795430393</v>
      </c>
      <c r="R2718">
        <f t="shared" si="551"/>
        <v>30</v>
      </c>
      <c r="S2718">
        <f>INDEX(Weights!$B$1:$B$36,MATCH(Matches!H774,Weights!$A$1:$A$36,0))</f>
        <v>40</v>
      </c>
      <c r="T2718">
        <f t="shared" si="552"/>
        <v>1209</v>
      </c>
      <c r="U2718">
        <f t="shared" si="553"/>
        <v>1282</v>
      </c>
      <c r="V2718">
        <f t="shared" si="554"/>
        <v>73</v>
      </c>
      <c r="W2718">
        <f t="shared" si="555"/>
        <v>2</v>
      </c>
      <c r="X2718">
        <f t="shared" si="556"/>
        <v>0</v>
      </c>
      <c r="Y2718">
        <f t="shared" si="557"/>
        <v>2</v>
      </c>
      <c r="AA2718" t="str">
        <f t="shared" si="558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46"/>
        <v>1978</v>
      </c>
      <c r="N2719">
        <f t="shared" si="547"/>
        <v>1999</v>
      </c>
      <c r="O2719">
        <f t="shared" si="548"/>
        <v>0.61177050078106432</v>
      </c>
      <c r="P2719">
        <f t="shared" si="549"/>
        <v>0</v>
      </c>
      <c r="Q2719">
        <f t="shared" si="550"/>
        <v>39.230397623550886</v>
      </c>
      <c r="R2719">
        <f t="shared" si="551"/>
        <v>40</v>
      </c>
      <c r="S2719">
        <f>INDEX(Weights!$B$1:$B$36,MATCH(Matches!H952,Weights!$A$1:$A$36,0))</f>
        <v>30</v>
      </c>
      <c r="T2719">
        <f t="shared" si="552"/>
        <v>2078</v>
      </c>
      <c r="U2719">
        <f t="shared" si="553"/>
        <v>1999</v>
      </c>
      <c r="V2719">
        <f t="shared" si="554"/>
        <v>79</v>
      </c>
      <c r="W2719">
        <f t="shared" si="555"/>
        <v>-1</v>
      </c>
      <c r="X2719">
        <f t="shared" si="556"/>
        <v>0</v>
      </c>
      <c r="Y2719">
        <f t="shared" si="557"/>
        <v>-1</v>
      </c>
      <c r="AA2719" t="str">
        <f t="shared" si="558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46"/>
        <v>1753</v>
      </c>
      <c r="N2720">
        <f t="shared" si="547"/>
        <v>1981</v>
      </c>
      <c r="O2720">
        <f t="shared" si="548"/>
        <v>0.67630166949273696</v>
      </c>
      <c r="P2720">
        <f t="shared" si="549"/>
        <v>0</v>
      </c>
      <c r="Q2720">
        <f t="shared" si="550"/>
        <v>35.487122215743319</v>
      </c>
      <c r="R2720">
        <f t="shared" si="551"/>
        <v>20</v>
      </c>
      <c r="S2720">
        <f>INDEX(Weights!$B$1:$B$36,MATCH(Matches!H1349,Weights!$A$1:$A$36,0))</f>
        <v>50</v>
      </c>
      <c r="T2720">
        <f t="shared" si="552"/>
        <v>1853</v>
      </c>
      <c r="U2720">
        <f t="shared" si="553"/>
        <v>1981</v>
      </c>
      <c r="V2720">
        <f t="shared" si="554"/>
        <v>128</v>
      </c>
      <c r="W2720">
        <f t="shared" si="555"/>
        <v>2</v>
      </c>
      <c r="X2720">
        <f t="shared" si="556"/>
        <v>0</v>
      </c>
      <c r="Y2720">
        <f t="shared" si="557"/>
        <v>2</v>
      </c>
      <c r="AA2720" t="str">
        <f t="shared" si="558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46"/>
        <v>1315</v>
      </c>
      <c r="N2721">
        <f t="shared" si="547"/>
        <v>1337</v>
      </c>
      <c r="O2721">
        <f t="shared" si="548"/>
        <v>0.61040242209468909</v>
      </c>
      <c r="P2721">
        <f t="shared" si="549"/>
        <v>0</v>
      </c>
      <c r="Q2721">
        <f t="shared" si="550"/>
        <v>39.318323668573164</v>
      </c>
      <c r="R2721">
        <f t="shared" si="551"/>
        <v>40</v>
      </c>
      <c r="S2721">
        <f>INDEX(Weights!$B$1:$B$36,MATCH(Matches!H1369,Weights!$A$1:$A$36,0))</f>
        <v>20</v>
      </c>
      <c r="T2721">
        <f t="shared" si="552"/>
        <v>1415</v>
      </c>
      <c r="U2721">
        <f t="shared" si="553"/>
        <v>1337</v>
      </c>
      <c r="V2721">
        <f t="shared" si="554"/>
        <v>78</v>
      </c>
      <c r="W2721">
        <f t="shared" si="555"/>
        <v>-1</v>
      </c>
      <c r="X2721">
        <f t="shared" si="556"/>
        <v>0</v>
      </c>
      <c r="Y2721">
        <f t="shared" si="557"/>
        <v>-1</v>
      </c>
      <c r="AA2721" t="str">
        <f t="shared" si="558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46"/>
        <v>1519</v>
      </c>
      <c r="N2722">
        <f t="shared" si="547"/>
        <v>1553</v>
      </c>
      <c r="O2722">
        <f t="shared" si="548"/>
        <v>0.59385538523617787</v>
      </c>
      <c r="P2722">
        <f t="shared" si="549"/>
        <v>0</v>
      </c>
      <c r="Q2722">
        <f t="shared" si="550"/>
        <v>40.413879534754301</v>
      </c>
      <c r="R2722">
        <f t="shared" si="551"/>
        <v>40</v>
      </c>
      <c r="S2722">
        <f>INDEX(Weights!$B$1:$B$36,MATCH(Matches!H1888,Weights!$A$1:$A$36,0))</f>
        <v>20</v>
      </c>
      <c r="T2722">
        <f t="shared" si="552"/>
        <v>1619</v>
      </c>
      <c r="U2722">
        <f t="shared" si="553"/>
        <v>1553</v>
      </c>
      <c r="V2722">
        <f t="shared" si="554"/>
        <v>66</v>
      </c>
      <c r="W2722">
        <f t="shared" si="555"/>
        <v>-1</v>
      </c>
      <c r="X2722">
        <f t="shared" si="556"/>
        <v>0</v>
      </c>
      <c r="Y2722">
        <f t="shared" si="557"/>
        <v>-1</v>
      </c>
      <c r="AA2722" t="str">
        <f t="shared" si="558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46"/>
        <v>1288</v>
      </c>
      <c r="N2723">
        <f t="shared" si="547"/>
        <v>1453</v>
      </c>
      <c r="O2723">
        <f t="shared" si="548"/>
        <v>0.59246623058433179</v>
      </c>
      <c r="P2723">
        <f t="shared" si="549"/>
        <v>0</v>
      </c>
      <c r="Q2723">
        <f t="shared" si="550"/>
        <v>40.508637895411383</v>
      </c>
      <c r="R2723">
        <f t="shared" si="551"/>
        <v>30</v>
      </c>
      <c r="S2723">
        <f>INDEX(Weights!$B$1:$B$36,MATCH(Matches!H1895,Weights!$A$1:$A$36,0))</f>
        <v>20</v>
      </c>
      <c r="T2723">
        <f t="shared" si="552"/>
        <v>1388</v>
      </c>
      <c r="U2723">
        <f t="shared" si="553"/>
        <v>1453</v>
      </c>
      <c r="V2723">
        <f t="shared" si="554"/>
        <v>65</v>
      </c>
      <c r="W2723">
        <f t="shared" si="555"/>
        <v>2</v>
      </c>
      <c r="X2723">
        <f t="shared" si="556"/>
        <v>0</v>
      </c>
      <c r="Y2723">
        <f t="shared" si="557"/>
        <v>2</v>
      </c>
      <c r="AA2723" t="str">
        <f t="shared" si="558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46"/>
        <v>1454</v>
      </c>
      <c r="N2724">
        <f t="shared" si="547"/>
        <v>1490</v>
      </c>
      <c r="O2724">
        <f t="shared" si="548"/>
        <v>0.59107559631494333</v>
      </c>
      <c r="P2724">
        <f t="shared" si="549"/>
        <v>0</v>
      </c>
      <c r="Q2724">
        <f t="shared" si="550"/>
        <v>40.603943302054482</v>
      </c>
      <c r="R2724">
        <f t="shared" si="551"/>
        <v>40</v>
      </c>
      <c r="S2724">
        <f>INDEX(Weights!$B$1:$B$36,MATCH(Matches!H1968,Weights!$A$1:$A$36,0))</f>
        <v>40</v>
      </c>
      <c r="T2724">
        <f t="shared" si="552"/>
        <v>1554</v>
      </c>
      <c r="U2724">
        <f t="shared" si="553"/>
        <v>1490</v>
      </c>
      <c r="V2724">
        <f t="shared" si="554"/>
        <v>64</v>
      </c>
      <c r="W2724">
        <f t="shared" si="555"/>
        <v>-1</v>
      </c>
      <c r="X2724">
        <f t="shared" si="556"/>
        <v>0</v>
      </c>
      <c r="Y2724">
        <f t="shared" si="557"/>
        <v>-1</v>
      </c>
      <c r="AA2724" t="str">
        <f t="shared" si="558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46"/>
        <v>1585</v>
      </c>
      <c r="N2725">
        <f t="shared" si="547"/>
        <v>1753</v>
      </c>
      <c r="O2725">
        <f t="shared" si="548"/>
        <v>0.59662917330577392</v>
      </c>
      <c r="P2725">
        <f t="shared" si="549"/>
        <v>0</v>
      </c>
      <c r="Q2725">
        <f t="shared" si="550"/>
        <v>40.22599140940757</v>
      </c>
      <c r="R2725">
        <f t="shared" si="551"/>
        <v>30</v>
      </c>
      <c r="S2725">
        <f>INDEX(Weights!$B$1:$B$36,MATCH(Matches!H2070,Weights!$A$1:$A$36,0))</f>
        <v>20</v>
      </c>
      <c r="T2725">
        <f t="shared" si="552"/>
        <v>1685</v>
      </c>
      <c r="U2725">
        <f t="shared" si="553"/>
        <v>1753</v>
      </c>
      <c r="V2725">
        <f t="shared" si="554"/>
        <v>68</v>
      </c>
      <c r="W2725">
        <f t="shared" si="555"/>
        <v>2</v>
      </c>
      <c r="X2725">
        <f t="shared" si="556"/>
        <v>0</v>
      </c>
      <c r="Y2725">
        <f t="shared" si="557"/>
        <v>2</v>
      </c>
      <c r="AA2725" t="str">
        <f t="shared" si="558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46"/>
        <v>1081</v>
      </c>
      <c r="N2726">
        <f t="shared" si="547"/>
        <v>1105</v>
      </c>
      <c r="O2726">
        <f t="shared" si="548"/>
        <v>0.60766106412681986</v>
      </c>
      <c r="P2726">
        <f t="shared" si="549"/>
        <v>0</v>
      </c>
      <c r="Q2726">
        <f t="shared" si="550"/>
        <v>39.495701496831728</v>
      </c>
      <c r="R2726">
        <f t="shared" si="551"/>
        <v>40</v>
      </c>
      <c r="S2726">
        <f>INDEX(Weights!$B$1:$B$36,MATCH(Matches!H2152,Weights!$A$1:$A$36,0))</f>
        <v>40</v>
      </c>
      <c r="T2726">
        <f t="shared" si="552"/>
        <v>1181</v>
      </c>
      <c r="U2726">
        <f t="shared" si="553"/>
        <v>1105</v>
      </c>
      <c r="V2726">
        <f t="shared" si="554"/>
        <v>76</v>
      </c>
      <c r="W2726">
        <f t="shared" si="555"/>
        <v>-1</v>
      </c>
      <c r="X2726">
        <f t="shared" si="556"/>
        <v>0</v>
      </c>
      <c r="Y2726">
        <f t="shared" si="557"/>
        <v>-1</v>
      </c>
      <c r="AA2726" t="str">
        <f t="shared" si="558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46"/>
        <v>1278</v>
      </c>
      <c r="N2727">
        <f t="shared" si="547"/>
        <v>1309</v>
      </c>
      <c r="O2727">
        <f t="shared" si="548"/>
        <v>0.59801376576934362</v>
      </c>
      <c r="P2727">
        <f t="shared" si="549"/>
        <v>0</v>
      </c>
      <c r="Q2727">
        <f t="shared" si="550"/>
        <v>40.1328554186776</v>
      </c>
      <c r="R2727">
        <f t="shared" si="551"/>
        <v>40</v>
      </c>
      <c r="S2727">
        <f>INDEX(Weights!$B$1:$B$36,MATCH(Matches!H2254,Weights!$A$1:$A$36,0))</f>
        <v>20</v>
      </c>
      <c r="T2727">
        <f t="shared" si="552"/>
        <v>1378</v>
      </c>
      <c r="U2727">
        <f t="shared" si="553"/>
        <v>1309</v>
      </c>
      <c r="V2727">
        <f t="shared" si="554"/>
        <v>69</v>
      </c>
      <c r="W2727">
        <f t="shared" si="555"/>
        <v>-1</v>
      </c>
      <c r="X2727">
        <f t="shared" si="556"/>
        <v>0</v>
      </c>
      <c r="Y2727">
        <f t="shared" si="557"/>
        <v>-1</v>
      </c>
      <c r="AA2727" t="str">
        <f t="shared" si="558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46"/>
        <v>1443</v>
      </c>
      <c r="N2728">
        <f t="shared" si="547"/>
        <v>1468</v>
      </c>
      <c r="O2728">
        <f t="shared" si="548"/>
        <v>0.60628782378542811</v>
      </c>
      <c r="P2728">
        <f t="shared" si="549"/>
        <v>0</v>
      </c>
      <c r="Q2728">
        <f t="shared" si="550"/>
        <v>39.585159157829075</v>
      </c>
      <c r="R2728">
        <f t="shared" si="551"/>
        <v>40</v>
      </c>
      <c r="S2728">
        <f>INDEX(Weights!$B$1:$B$36,MATCH(Matches!H2281,Weights!$A$1:$A$36,0))</f>
        <v>20</v>
      </c>
      <c r="T2728">
        <f t="shared" si="552"/>
        <v>1543</v>
      </c>
      <c r="U2728">
        <f t="shared" si="553"/>
        <v>1468</v>
      </c>
      <c r="V2728">
        <f t="shared" si="554"/>
        <v>75</v>
      </c>
      <c r="W2728">
        <f t="shared" si="555"/>
        <v>-1</v>
      </c>
      <c r="X2728">
        <f t="shared" si="556"/>
        <v>0</v>
      </c>
      <c r="Y2728">
        <f t="shared" si="557"/>
        <v>-1</v>
      </c>
      <c r="AA2728" t="str">
        <f t="shared" si="558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46"/>
        <v>1117</v>
      </c>
      <c r="N2729">
        <f t="shared" si="547"/>
        <v>1148</v>
      </c>
      <c r="O2729">
        <f t="shared" si="548"/>
        <v>0.59801376576934362</v>
      </c>
      <c r="P2729">
        <f t="shared" si="549"/>
        <v>0</v>
      </c>
      <c r="Q2729">
        <f t="shared" si="550"/>
        <v>40.1328554186776</v>
      </c>
      <c r="R2729">
        <f t="shared" si="551"/>
        <v>40</v>
      </c>
      <c r="S2729">
        <f>INDEX(Weights!$B$1:$B$36,MATCH(Matches!H2318,Weights!$A$1:$A$36,0))</f>
        <v>20</v>
      </c>
      <c r="T2729">
        <f t="shared" si="552"/>
        <v>1217</v>
      </c>
      <c r="U2729">
        <f t="shared" si="553"/>
        <v>1148</v>
      </c>
      <c r="V2729">
        <f t="shared" si="554"/>
        <v>69</v>
      </c>
      <c r="W2729">
        <f t="shared" si="555"/>
        <v>-1</v>
      </c>
      <c r="X2729">
        <f t="shared" si="556"/>
        <v>0</v>
      </c>
      <c r="Y2729">
        <f t="shared" si="557"/>
        <v>-1</v>
      </c>
      <c r="AA2729" t="str">
        <f t="shared" si="558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46"/>
        <v>1547</v>
      </c>
      <c r="N2730">
        <f t="shared" si="547"/>
        <v>1783</v>
      </c>
      <c r="O2730">
        <f t="shared" si="548"/>
        <v>0.68630025768331249</v>
      </c>
      <c r="P2730">
        <f t="shared" si="549"/>
        <v>0</v>
      </c>
      <c r="Q2730">
        <f t="shared" si="550"/>
        <v>34.970116550756998</v>
      </c>
      <c r="R2730">
        <f t="shared" si="551"/>
        <v>20</v>
      </c>
      <c r="S2730">
        <f>INDEX(Weights!$B$1:$B$36,MATCH(Matches!H2484,Weights!$A$1:$A$36,0))</f>
        <v>20</v>
      </c>
      <c r="T2730">
        <f t="shared" si="552"/>
        <v>1647</v>
      </c>
      <c r="U2730">
        <f t="shared" si="553"/>
        <v>1783</v>
      </c>
      <c r="V2730">
        <f t="shared" si="554"/>
        <v>136</v>
      </c>
      <c r="W2730">
        <f t="shared" si="555"/>
        <v>4</v>
      </c>
      <c r="X2730">
        <f t="shared" si="556"/>
        <v>1</v>
      </c>
      <c r="Y2730">
        <f t="shared" si="557"/>
        <v>4</v>
      </c>
      <c r="AA2730" t="str">
        <f t="shared" si="558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46"/>
        <v>1630</v>
      </c>
      <c r="N2731">
        <f t="shared" si="547"/>
        <v>1597</v>
      </c>
      <c r="O2731">
        <f t="shared" si="548"/>
        <v>0.68257038547477189</v>
      </c>
      <c r="P2731">
        <f t="shared" si="549"/>
        <v>0</v>
      </c>
      <c r="Q2731">
        <f t="shared" si="550"/>
        <v>35.161209027998552</v>
      </c>
      <c r="R2731">
        <f t="shared" si="551"/>
        <v>40</v>
      </c>
      <c r="S2731">
        <f>INDEX(Weights!$B$1:$B$36,MATCH(Matches!H2664,Weights!$A$1:$A$36,0))</f>
        <v>40</v>
      </c>
      <c r="T2731">
        <f t="shared" si="552"/>
        <v>1730</v>
      </c>
      <c r="U2731">
        <f t="shared" si="553"/>
        <v>1597</v>
      </c>
      <c r="V2731">
        <f t="shared" si="554"/>
        <v>133</v>
      </c>
      <c r="W2731">
        <f t="shared" si="555"/>
        <v>-3</v>
      </c>
      <c r="X2731">
        <f t="shared" si="556"/>
        <v>0</v>
      </c>
      <c r="Y2731">
        <f t="shared" si="557"/>
        <v>-3</v>
      </c>
      <c r="AA2731" t="str">
        <f t="shared" si="558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46"/>
        <v>946</v>
      </c>
      <c r="N2732">
        <f t="shared" si="547"/>
        <v>1099</v>
      </c>
      <c r="O2732">
        <f t="shared" si="548"/>
        <v>0.57568695237642964</v>
      </c>
      <c r="P2732">
        <f t="shared" si="549"/>
        <v>0</v>
      </c>
      <c r="Q2732">
        <f t="shared" si="550"/>
        <v>43.426379383448356</v>
      </c>
      <c r="R2732">
        <f t="shared" si="551"/>
        <v>30</v>
      </c>
      <c r="S2732">
        <f>INDEX(Weights!$B$1:$B$36,MATCH(Matches!H364,Weights!$A$1:$A$36,0))</f>
        <v>40</v>
      </c>
      <c r="T2732">
        <f t="shared" si="552"/>
        <v>1046</v>
      </c>
      <c r="U2732">
        <f t="shared" si="553"/>
        <v>1099</v>
      </c>
      <c r="V2732">
        <f t="shared" si="554"/>
        <v>53</v>
      </c>
      <c r="W2732">
        <f t="shared" si="555"/>
        <v>2</v>
      </c>
      <c r="X2732">
        <f t="shared" si="556"/>
        <v>0</v>
      </c>
      <c r="Y2732">
        <f t="shared" si="557"/>
        <v>2</v>
      </c>
      <c r="AA2732" t="str">
        <f t="shared" si="558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46"/>
        <v>1369</v>
      </c>
      <c r="N2733">
        <f t="shared" si="547"/>
        <v>1381</v>
      </c>
      <c r="O2733">
        <f t="shared" si="548"/>
        <v>0.62400175861766716</v>
      </c>
      <c r="P2733">
        <f t="shared" si="549"/>
        <v>0</v>
      </c>
      <c r="Q2733">
        <f t="shared" si="550"/>
        <v>40.063989651858947</v>
      </c>
      <c r="R2733">
        <f t="shared" si="551"/>
        <v>40</v>
      </c>
      <c r="S2733">
        <f>INDEX(Weights!$B$1:$B$36,MATCH(Matches!H441,Weights!$A$1:$A$36,0))</f>
        <v>40</v>
      </c>
      <c r="T2733">
        <f t="shared" si="552"/>
        <v>1469</v>
      </c>
      <c r="U2733">
        <f t="shared" si="553"/>
        <v>1381</v>
      </c>
      <c r="V2733">
        <f t="shared" si="554"/>
        <v>88</v>
      </c>
      <c r="W2733">
        <f t="shared" si="555"/>
        <v>-1</v>
      </c>
      <c r="X2733">
        <f t="shared" si="556"/>
        <v>0</v>
      </c>
      <c r="Y2733">
        <f t="shared" si="557"/>
        <v>-1</v>
      </c>
      <c r="AA2733" t="str">
        <f t="shared" si="558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46"/>
        <v>1811</v>
      </c>
      <c r="N2734">
        <f t="shared" si="547"/>
        <v>2091</v>
      </c>
      <c r="O2734">
        <f t="shared" si="548"/>
        <v>0.73810903254041871</v>
      </c>
      <c r="P2734">
        <f t="shared" si="549"/>
        <v>0</v>
      </c>
      <c r="Q2734">
        <f t="shared" si="550"/>
        <v>33.870334730839382</v>
      </c>
      <c r="R2734">
        <f t="shared" si="551"/>
        <v>20</v>
      </c>
      <c r="S2734">
        <f>INDEX(Weights!$B$1:$B$36,MATCH(Matches!H1499,Weights!$A$1:$A$36,0))</f>
        <v>40</v>
      </c>
      <c r="T2734">
        <f t="shared" si="552"/>
        <v>1911</v>
      </c>
      <c r="U2734">
        <f t="shared" si="553"/>
        <v>2091</v>
      </c>
      <c r="V2734">
        <f t="shared" si="554"/>
        <v>180</v>
      </c>
      <c r="W2734">
        <f t="shared" si="555"/>
        <v>4</v>
      </c>
      <c r="X2734">
        <f t="shared" si="556"/>
        <v>1</v>
      </c>
      <c r="Y2734">
        <f t="shared" si="557"/>
        <v>4</v>
      </c>
      <c r="AA2734" t="str">
        <f t="shared" si="558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46"/>
        <v>1045</v>
      </c>
      <c r="N2735">
        <f t="shared" si="547"/>
        <v>1200</v>
      </c>
      <c r="O2735">
        <f t="shared" si="548"/>
        <v>0.57849675234474274</v>
      </c>
      <c r="P2735">
        <f t="shared" si="549"/>
        <v>0</v>
      </c>
      <c r="Q2735">
        <f t="shared" si="550"/>
        <v>43.215454362830691</v>
      </c>
      <c r="R2735">
        <f t="shared" si="551"/>
        <v>30</v>
      </c>
      <c r="S2735">
        <f>INDEX(Weights!$B$1:$B$36,MATCH(Matches!H1792,Weights!$A$1:$A$36,0))</f>
        <v>40</v>
      </c>
      <c r="T2735">
        <f t="shared" si="552"/>
        <v>1145</v>
      </c>
      <c r="U2735">
        <f t="shared" si="553"/>
        <v>1200</v>
      </c>
      <c r="V2735">
        <f t="shared" si="554"/>
        <v>55</v>
      </c>
      <c r="W2735">
        <f t="shared" si="555"/>
        <v>2</v>
      </c>
      <c r="X2735">
        <f t="shared" si="556"/>
        <v>0</v>
      </c>
      <c r="Y2735">
        <f t="shared" si="557"/>
        <v>2</v>
      </c>
      <c r="AA2735" t="str">
        <f t="shared" si="558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46"/>
        <v>1257</v>
      </c>
      <c r="N2736">
        <f t="shared" si="547"/>
        <v>1056</v>
      </c>
      <c r="O2736">
        <f t="shared" si="548"/>
        <v>0.84975685184274619</v>
      </c>
      <c r="P2736">
        <f t="shared" si="549"/>
        <v>0</v>
      </c>
      <c r="Q2736">
        <f t="shared" si="550"/>
        <v>29.4201805443358</v>
      </c>
      <c r="R2736">
        <f t="shared" si="551"/>
        <v>30</v>
      </c>
      <c r="S2736">
        <f>INDEX(Weights!$B$1:$B$36,MATCH(Matches!H2044,Weights!$A$1:$A$36,0))</f>
        <v>40</v>
      </c>
      <c r="T2736">
        <f t="shared" si="552"/>
        <v>1357</v>
      </c>
      <c r="U2736">
        <f t="shared" si="553"/>
        <v>1056</v>
      </c>
      <c r="V2736">
        <f t="shared" si="554"/>
        <v>301</v>
      </c>
      <c r="W2736">
        <f t="shared" si="555"/>
        <v>-2</v>
      </c>
      <c r="X2736">
        <f t="shared" si="556"/>
        <v>0</v>
      </c>
      <c r="Y2736">
        <f t="shared" si="557"/>
        <v>-2</v>
      </c>
      <c r="AA2736" t="str">
        <f t="shared" si="558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46"/>
        <v>1598</v>
      </c>
      <c r="N2737">
        <f t="shared" si="547"/>
        <v>1749</v>
      </c>
      <c r="O2737">
        <f t="shared" si="548"/>
        <v>0.57287225139450448</v>
      </c>
      <c r="P2737">
        <f t="shared" si="549"/>
        <v>0</v>
      </c>
      <c r="Q2737">
        <f t="shared" si="550"/>
        <v>45.38533667272231</v>
      </c>
      <c r="R2737">
        <f t="shared" si="551"/>
        <v>30</v>
      </c>
      <c r="S2737">
        <f>INDEX(Weights!$B$1:$B$36,MATCH(Matches!H528,Weights!$A$1:$A$36,0))</f>
        <v>40</v>
      </c>
      <c r="T2737">
        <f t="shared" si="552"/>
        <v>1698</v>
      </c>
      <c r="U2737">
        <f t="shared" si="553"/>
        <v>1749</v>
      </c>
      <c r="V2737">
        <f t="shared" si="554"/>
        <v>51</v>
      </c>
      <c r="W2737">
        <f t="shared" si="555"/>
        <v>2</v>
      </c>
      <c r="X2737">
        <f t="shared" si="556"/>
        <v>0</v>
      </c>
      <c r="Y2737">
        <f t="shared" si="557"/>
        <v>2</v>
      </c>
      <c r="AA2737" t="str">
        <f t="shared" si="558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46"/>
        <v>1614</v>
      </c>
      <c r="N2738">
        <f t="shared" si="547"/>
        <v>1603</v>
      </c>
      <c r="O2738">
        <f t="shared" si="548"/>
        <v>0.654519994382466</v>
      </c>
      <c r="P2738">
        <f t="shared" si="549"/>
        <v>0</v>
      </c>
      <c r="Q2738">
        <f t="shared" si="550"/>
        <v>39.723767376320993</v>
      </c>
      <c r="R2738">
        <f t="shared" si="551"/>
        <v>40</v>
      </c>
      <c r="S2738">
        <f>INDEX(Weights!$B$1:$B$36,MATCH(Matches!H564,Weights!$A$1:$A$36,0))</f>
        <v>40</v>
      </c>
      <c r="T2738">
        <f t="shared" si="552"/>
        <v>1714</v>
      </c>
      <c r="U2738">
        <f t="shared" si="553"/>
        <v>1603</v>
      </c>
      <c r="V2738">
        <f t="shared" si="554"/>
        <v>111</v>
      </c>
      <c r="W2738">
        <f t="shared" si="555"/>
        <v>-1</v>
      </c>
      <c r="X2738">
        <f t="shared" si="556"/>
        <v>0</v>
      </c>
      <c r="Y2738">
        <f t="shared" si="557"/>
        <v>-1</v>
      </c>
      <c r="AA2738" t="str">
        <f t="shared" si="558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46"/>
        <v>1664</v>
      </c>
      <c r="N2739">
        <f t="shared" si="547"/>
        <v>1661</v>
      </c>
      <c r="O2739">
        <f t="shared" si="548"/>
        <v>0.64403385382229261</v>
      </c>
      <c r="P2739">
        <f t="shared" si="549"/>
        <v>0</v>
      </c>
      <c r="Q2739">
        <f t="shared" si="550"/>
        <v>40.37054860655531</v>
      </c>
      <c r="R2739">
        <f t="shared" si="551"/>
        <v>40</v>
      </c>
      <c r="S2739">
        <f>INDEX(Weights!$B$1:$B$36,MATCH(Matches!H886,Weights!$A$1:$A$36,0))</f>
        <v>20</v>
      </c>
      <c r="T2739">
        <f t="shared" si="552"/>
        <v>1764</v>
      </c>
      <c r="U2739">
        <f t="shared" si="553"/>
        <v>1661</v>
      </c>
      <c r="V2739">
        <f t="shared" si="554"/>
        <v>103</v>
      </c>
      <c r="W2739">
        <f t="shared" si="555"/>
        <v>-1</v>
      </c>
      <c r="X2739">
        <f t="shared" si="556"/>
        <v>0</v>
      </c>
      <c r="Y2739">
        <f t="shared" si="557"/>
        <v>-1</v>
      </c>
      <c r="AA2739" t="str">
        <f t="shared" si="558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46"/>
        <v>1545</v>
      </c>
      <c r="N2740">
        <f t="shared" si="547"/>
        <v>1529</v>
      </c>
      <c r="O2740">
        <f t="shared" si="548"/>
        <v>0.66099909124635825</v>
      </c>
      <c r="P2740">
        <f t="shared" si="549"/>
        <v>0</v>
      </c>
      <c r="Q2740">
        <f t="shared" si="550"/>
        <v>39.334395983775487</v>
      </c>
      <c r="R2740">
        <f t="shared" si="551"/>
        <v>40</v>
      </c>
      <c r="S2740">
        <f>INDEX(Weights!$B$1:$B$36,MATCH(Matches!H1152,Weights!$A$1:$A$36,0))</f>
        <v>40</v>
      </c>
      <c r="T2740">
        <f t="shared" si="552"/>
        <v>1645</v>
      </c>
      <c r="U2740">
        <f t="shared" si="553"/>
        <v>1529</v>
      </c>
      <c r="V2740">
        <f t="shared" si="554"/>
        <v>116</v>
      </c>
      <c r="W2740">
        <f t="shared" si="555"/>
        <v>-1</v>
      </c>
      <c r="X2740">
        <f t="shared" si="556"/>
        <v>0</v>
      </c>
      <c r="Y2740">
        <f t="shared" si="557"/>
        <v>-1</v>
      </c>
      <c r="AA2740" t="str">
        <f t="shared" si="558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46"/>
        <v>1230</v>
      </c>
      <c r="N2741">
        <f t="shared" si="547"/>
        <v>1218</v>
      </c>
      <c r="O2741">
        <f t="shared" si="548"/>
        <v>0.65582050591239505</v>
      </c>
      <c r="P2741">
        <f t="shared" si="549"/>
        <v>0</v>
      </c>
      <c r="Q2741">
        <f t="shared" si="550"/>
        <v>39.644993966494084</v>
      </c>
      <c r="R2741">
        <f t="shared" si="551"/>
        <v>40</v>
      </c>
      <c r="S2741">
        <f>INDEX(Weights!$B$1:$B$36,MATCH(Matches!H2325,Weights!$A$1:$A$36,0))</f>
        <v>40</v>
      </c>
      <c r="T2741">
        <f t="shared" si="552"/>
        <v>1330</v>
      </c>
      <c r="U2741">
        <f t="shared" si="553"/>
        <v>1218</v>
      </c>
      <c r="V2741">
        <f t="shared" si="554"/>
        <v>112</v>
      </c>
      <c r="W2741">
        <f t="shared" si="555"/>
        <v>-1</v>
      </c>
      <c r="X2741">
        <f t="shared" si="556"/>
        <v>0</v>
      </c>
      <c r="Y2741">
        <f t="shared" si="557"/>
        <v>-1</v>
      </c>
      <c r="AA2741" t="str">
        <f t="shared" si="558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46"/>
        <v>1300</v>
      </c>
      <c r="N2742">
        <f t="shared" si="547"/>
        <v>1217</v>
      </c>
      <c r="O2742">
        <f t="shared" si="548"/>
        <v>0.74143352296929954</v>
      </c>
      <c r="P2742">
        <f t="shared" si="549"/>
        <v>0</v>
      </c>
      <c r="Q2742">
        <f t="shared" si="550"/>
        <v>35.06720318751568</v>
      </c>
      <c r="R2742">
        <f t="shared" si="551"/>
        <v>40</v>
      </c>
      <c r="S2742">
        <f>INDEX(Weights!$B$1:$B$36,MATCH(Matches!H2678,Weights!$A$1:$A$36,0))</f>
        <v>40</v>
      </c>
      <c r="T2742">
        <f t="shared" si="552"/>
        <v>1400</v>
      </c>
      <c r="U2742">
        <f t="shared" si="553"/>
        <v>1217</v>
      </c>
      <c r="V2742">
        <f t="shared" si="554"/>
        <v>183</v>
      </c>
      <c r="W2742">
        <f t="shared" si="555"/>
        <v>-3</v>
      </c>
      <c r="X2742">
        <f t="shared" si="556"/>
        <v>0</v>
      </c>
      <c r="Y2742">
        <f t="shared" si="557"/>
        <v>-3</v>
      </c>
      <c r="AA2742" t="str">
        <f t="shared" si="558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46"/>
        <v>1571</v>
      </c>
      <c r="N2743">
        <f t="shared" si="547"/>
        <v>1720</v>
      </c>
      <c r="O2743">
        <f t="shared" si="548"/>
        <v>0.57005282358398823</v>
      </c>
      <c r="P2743">
        <f t="shared" si="549"/>
        <v>0</v>
      </c>
      <c r="Q2743">
        <f t="shared" si="550"/>
        <v>45.609808292036838</v>
      </c>
      <c r="R2743">
        <f t="shared" si="551"/>
        <v>30</v>
      </c>
      <c r="S2743">
        <f>INDEX(Weights!$B$1:$B$36,MATCH(Matches!H2701,Weights!$A$1:$A$36,0))</f>
        <v>40</v>
      </c>
      <c r="T2743">
        <f t="shared" si="552"/>
        <v>1671</v>
      </c>
      <c r="U2743">
        <f t="shared" si="553"/>
        <v>1720</v>
      </c>
      <c r="V2743">
        <f t="shared" si="554"/>
        <v>49</v>
      </c>
      <c r="W2743">
        <f t="shared" si="555"/>
        <v>2</v>
      </c>
      <c r="X2743">
        <f t="shared" si="556"/>
        <v>0</v>
      </c>
      <c r="Y2743">
        <f t="shared" si="557"/>
        <v>2</v>
      </c>
      <c r="AA2743" t="str">
        <f t="shared" si="558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46"/>
        <v>1457</v>
      </c>
      <c r="N2744">
        <f t="shared" si="547"/>
        <v>1445</v>
      </c>
      <c r="O2744">
        <f t="shared" si="548"/>
        <v>0.65582050591239505</v>
      </c>
      <c r="P2744">
        <f t="shared" si="549"/>
        <v>0</v>
      </c>
      <c r="Q2744">
        <f t="shared" si="550"/>
        <v>39.644993966494084</v>
      </c>
      <c r="R2744">
        <f t="shared" si="551"/>
        <v>40</v>
      </c>
      <c r="S2744">
        <f>INDEX(Weights!$B$1:$B$36,MATCH(Matches!H2834,Weights!$A$1:$A$36,0))</f>
        <v>40</v>
      </c>
      <c r="T2744">
        <f t="shared" si="552"/>
        <v>1557</v>
      </c>
      <c r="U2744">
        <f t="shared" si="553"/>
        <v>1445</v>
      </c>
      <c r="V2744">
        <f t="shared" si="554"/>
        <v>112</v>
      </c>
      <c r="W2744">
        <f t="shared" si="555"/>
        <v>-1</v>
      </c>
      <c r="X2744">
        <f t="shared" si="556"/>
        <v>0</v>
      </c>
      <c r="Y2744">
        <f t="shared" si="557"/>
        <v>-1</v>
      </c>
      <c r="AA2744" t="str">
        <f t="shared" si="558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46"/>
        <v>700</v>
      </c>
      <c r="N2745">
        <f t="shared" si="547"/>
        <v>673</v>
      </c>
      <c r="O2745">
        <f t="shared" si="548"/>
        <v>0.67504020104029872</v>
      </c>
      <c r="P2745">
        <f t="shared" si="549"/>
        <v>0</v>
      </c>
      <c r="Q2745">
        <f t="shared" si="550"/>
        <v>39.997617858003906</v>
      </c>
      <c r="R2745">
        <f t="shared" si="551"/>
        <v>40</v>
      </c>
      <c r="S2745">
        <f>INDEX(Weights!$B$1:$B$36,MATCH(Matches!H132,Weights!$A$1:$A$36,0))</f>
        <v>40</v>
      </c>
      <c r="T2745">
        <f t="shared" si="552"/>
        <v>800</v>
      </c>
      <c r="U2745">
        <f t="shared" si="553"/>
        <v>673</v>
      </c>
      <c r="V2745">
        <f t="shared" si="554"/>
        <v>127</v>
      </c>
      <c r="W2745">
        <f t="shared" si="555"/>
        <v>-1</v>
      </c>
      <c r="X2745">
        <f t="shared" si="556"/>
        <v>0</v>
      </c>
      <c r="Y2745">
        <f t="shared" si="557"/>
        <v>-1</v>
      </c>
      <c r="AA2745" t="str">
        <f t="shared" si="558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46"/>
        <v>2060</v>
      </c>
      <c r="N2746">
        <f t="shared" si="547"/>
        <v>1745</v>
      </c>
      <c r="O2746">
        <f t="shared" si="548"/>
        <v>0.9159794127382721</v>
      </c>
      <c r="P2746">
        <f t="shared" si="549"/>
        <v>0</v>
      </c>
      <c r="Q2746">
        <f t="shared" si="550"/>
        <v>29.476645025552404</v>
      </c>
      <c r="R2746">
        <f t="shared" si="551"/>
        <v>30</v>
      </c>
      <c r="S2746">
        <f>INDEX(Weights!$B$1:$B$36,MATCH(Matches!H1286,Weights!$A$1:$A$36,0))</f>
        <v>40</v>
      </c>
      <c r="T2746">
        <f t="shared" si="552"/>
        <v>2160</v>
      </c>
      <c r="U2746">
        <f t="shared" si="553"/>
        <v>1745</v>
      </c>
      <c r="V2746">
        <f t="shared" si="554"/>
        <v>415</v>
      </c>
      <c r="W2746">
        <f t="shared" si="555"/>
        <v>-2</v>
      </c>
      <c r="X2746">
        <f t="shared" si="556"/>
        <v>0</v>
      </c>
      <c r="Y2746">
        <f t="shared" si="557"/>
        <v>-2</v>
      </c>
      <c r="AA2746" t="str">
        <f t="shared" si="558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46"/>
        <v>1506</v>
      </c>
      <c r="N2747">
        <f t="shared" si="547"/>
        <v>1480</v>
      </c>
      <c r="O2747">
        <f t="shared" si="548"/>
        <v>0.67377618788832216</v>
      </c>
      <c r="P2747">
        <f t="shared" si="549"/>
        <v>0</v>
      </c>
      <c r="Q2747">
        <f t="shared" si="550"/>
        <v>40.072653924770677</v>
      </c>
      <c r="R2747">
        <f t="shared" si="551"/>
        <v>40</v>
      </c>
      <c r="S2747">
        <f>INDEX(Weights!$B$1:$B$36,MATCH(Matches!H1595,Weights!$A$1:$A$36,0))</f>
        <v>40</v>
      </c>
      <c r="T2747">
        <f t="shared" si="552"/>
        <v>1606</v>
      </c>
      <c r="U2747">
        <f t="shared" si="553"/>
        <v>1480</v>
      </c>
      <c r="V2747">
        <f t="shared" si="554"/>
        <v>126</v>
      </c>
      <c r="W2747">
        <f t="shared" si="555"/>
        <v>-1</v>
      </c>
      <c r="X2747">
        <f t="shared" si="556"/>
        <v>0</v>
      </c>
      <c r="Y2747">
        <f t="shared" si="557"/>
        <v>-1</v>
      </c>
      <c r="AA2747" t="str">
        <f t="shared" si="558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46"/>
        <v>1915</v>
      </c>
      <c r="N2748">
        <f t="shared" si="547"/>
        <v>2092</v>
      </c>
      <c r="O2748">
        <f t="shared" si="548"/>
        <v>0.60903260340423959</v>
      </c>
      <c r="P2748">
        <f t="shared" si="549"/>
        <v>0</v>
      </c>
      <c r="Q2748">
        <f t="shared" si="550"/>
        <v>44.332601980716959</v>
      </c>
      <c r="R2748">
        <f t="shared" si="551"/>
        <v>30</v>
      </c>
      <c r="S2748">
        <f>INDEX(Weights!$B$1:$B$36,MATCH(Matches!H2071,Weights!$A$1:$A$36,0))</f>
        <v>30</v>
      </c>
      <c r="T2748">
        <f t="shared" si="552"/>
        <v>2015</v>
      </c>
      <c r="U2748">
        <f t="shared" si="553"/>
        <v>2092</v>
      </c>
      <c r="V2748">
        <f t="shared" si="554"/>
        <v>77</v>
      </c>
      <c r="W2748">
        <f t="shared" si="555"/>
        <v>3</v>
      </c>
      <c r="X2748">
        <f t="shared" si="556"/>
        <v>0</v>
      </c>
      <c r="Y2748">
        <f t="shared" si="557"/>
        <v>3</v>
      </c>
      <c r="AA2748" t="str">
        <f t="shared" si="558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46"/>
        <v>1766</v>
      </c>
      <c r="N2749">
        <f t="shared" si="547"/>
        <v>1745</v>
      </c>
      <c r="O2749">
        <f t="shared" si="548"/>
        <v>0.66741842187322298</v>
      </c>
      <c r="P2749">
        <f t="shared" si="549"/>
        <v>0</v>
      </c>
      <c r="Q2749">
        <f t="shared" si="550"/>
        <v>40.454382311204299</v>
      </c>
      <c r="R2749">
        <f t="shared" si="551"/>
        <v>40</v>
      </c>
      <c r="S2749">
        <f>INDEX(Weights!$B$1:$B$36,MATCH(Matches!H2527,Weights!$A$1:$A$36,0))</f>
        <v>40</v>
      </c>
      <c r="T2749">
        <f t="shared" si="552"/>
        <v>1866</v>
      </c>
      <c r="U2749">
        <f t="shared" si="553"/>
        <v>1745</v>
      </c>
      <c r="V2749">
        <f t="shared" si="554"/>
        <v>121</v>
      </c>
      <c r="W2749">
        <f t="shared" si="555"/>
        <v>-1</v>
      </c>
      <c r="X2749">
        <f t="shared" si="556"/>
        <v>0</v>
      </c>
      <c r="Y2749">
        <f t="shared" si="557"/>
        <v>-1</v>
      </c>
      <c r="AA2749" t="str">
        <f t="shared" si="558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46"/>
        <v>640</v>
      </c>
      <c r="N2750">
        <f t="shared" si="547"/>
        <v>761</v>
      </c>
      <c r="O2750">
        <f t="shared" si="548"/>
        <v>0.53018468000390206</v>
      </c>
      <c r="P2750">
        <f t="shared" si="549"/>
        <v>0</v>
      </c>
      <c r="Q2750">
        <f t="shared" si="550"/>
        <v>52.811786262465986</v>
      </c>
      <c r="R2750">
        <f t="shared" si="551"/>
        <v>40</v>
      </c>
      <c r="S2750">
        <f>INDEX(Weights!$B$1:$B$36,MATCH(Matches!H130,Weights!$A$1:$A$36,0))</f>
        <v>40</v>
      </c>
      <c r="T2750">
        <f t="shared" si="552"/>
        <v>740</v>
      </c>
      <c r="U2750">
        <f t="shared" si="553"/>
        <v>761</v>
      </c>
      <c r="V2750">
        <f t="shared" si="554"/>
        <v>21</v>
      </c>
      <c r="W2750">
        <f t="shared" si="555"/>
        <v>2</v>
      </c>
      <c r="X2750">
        <f t="shared" si="556"/>
        <v>0</v>
      </c>
      <c r="Y2750">
        <f t="shared" si="557"/>
        <v>2</v>
      </c>
      <c r="AA2750" t="str">
        <f t="shared" si="558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46"/>
        <v>1917</v>
      </c>
      <c r="N2751">
        <f t="shared" si="547"/>
        <v>1511</v>
      </c>
      <c r="O2751">
        <f t="shared" si="548"/>
        <v>0.94847411240253321</v>
      </c>
      <c r="P2751">
        <f t="shared" si="549"/>
        <v>0</v>
      </c>
      <c r="Q2751">
        <f t="shared" si="550"/>
        <v>29.521100928178814</v>
      </c>
      <c r="R2751">
        <f t="shared" si="551"/>
        <v>30</v>
      </c>
      <c r="S2751">
        <f>INDEX(Weights!$B$1:$B$36,MATCH(Matches!H249,Weights!$A$1:$A$36,0))</f>
        <v>40</v>
      </c>
      <c r="T2751">
        <f t="shared" si="552"/>
        <v>2017</v>
      </c>
      <c r="U2751">
        <f t="shared" si="553"/>
        <v>1511</v>
      </c>
      <c r="V2751">
        <f t="shared" si="554"/>
        <v>506</v>
      </c>
      <c r="W2751">
        <f t="shared" si="555"/>
        <v>-2</v>
      </c>
      <c r="X2751">
        <f t="shared" si="556"/>
        <v>0</v>
      </c>
      <c r="Y2751">
        <f t="shared" si="557"/>
        <v>-2</v>
      </c>
      <c r="AA2751" t="str">
        <f t="shared" si="558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46"/>
        <v>1097</v>
      </c>
      <c r="N2752">
        <f t="shared" si="547"/>
        <v>1113</v>
      </c>
      <c r="O2752">
        <f t="shared" si="548"/>
        <v>0.61858412208903069</v>
      </c>
      <c r="P2752">
        <f t="shared" si="549"/>
        <v>0</v>
      </c>
      <c r="Q2752">
        <f t="shared" si="550"/>
        <v>45.264660052121506</v>
      </c>
      <c r="R2752">
        <f t="shared" si="551"/>
        <v>50</v>
      </c>
      <c r="S2752">
        <f>INDEX(Weights!$B$1:$B$36,MATCH(Matches!H271,Weights!$A$1:$A$36,0))</f>
        <v>30</v>
      </c>
      <c r="T2752">
        <f t="shared" si="552"/>
        <v>1197</v>
      </c>
      <c r="U2752">
        <f t="shared" si="553"/>
        <v>1113</v>
      </c>
      <c r="V2752">
        <f t="shared" si="554"/>
        <v>84</v>
      </c>
      <c r="W2752">
        <f t="shared" si="555"/>
        <v>-2</v>
      </c>
      <c r="X2752">
        <f t="shared" si="556"/>
        <v>0</v>
      </c>
      <c r="Y2752">
        <f t="shared" si="557"/>
        <v>-2</v>
      </c>
      <c r="AA2752" t="str">
        <f t="shared" si="558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46"/>
        <v>1769</v>
      </c>
      <c r="N2753">
        <f t="shared" si="547"/>
        <v>1720</v>
      </c>
      <c r="O2753">
        <f t="shared" si="548"/>
        <v>0.70218260209052075</v>
      </c>
      <c r="P2753">
        <f t="shared" si="549"/>
        <v>0</v>
      </c>
      <c r="Q2753">
        <f t="shared" si="550"/>
        <v>39.875667549493663</v>
      </c>
      <c r="R2753">
        <f t="shared" si="551"/>
        <v>40</v>
      </c>
      <c r="S2753">
        <f>INDEX(Weights!$B$1:$B$36,MATCH(Matches!H443,Weights!$A$1:$A$36,0))</f>
        <v>40</v>
      </c>
      <c r="T2753">
        <f t="shared" si="552"/>
        <v>1869</v>
      </c>
      <c r="U2753">
        <f t="shared" si="553"/>
        <v>1720</v>
      </c>
      <c r="V2753">
        <f t="shared" si="554"/>
        <v>149</v>
      </c>
      <c r="W2753">
        <f t="shared" si="555"/>
        <v>-1</v>
      </c>
      <c r="X2753">
        <f t="shared" si="556"/>
        <v>0</v>
      </c>
      <c r="Y2753">
        <f t="shared" si="557"/>
        <v>-1</v>
      </c>
      <c r="AA2753" t="str">
        <f t="shared" si="558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59">K2754-J2754</f>
        <v>1227</v>
      </c>
      <c r="N2754">
        <f t="shared" ref="N2754:N2817" si="560">L2754+J2754</f>
        <v>1180</v>
      </c>
      <c r="O2754">
        <f t="shared" ref="O2754:O2817" si="561">1/(10^(-V2754/400)+1)</f>
        <v>0.69976940326205817</v>
      </c>
      <c r="P2754">
        <f t="shared" ref="P2754:P2817" si="562">IF(F2754&gt;G2754,1,IF(F2754=G2754,0.5,0))</f>
        <v>0</v>
      </c>
      <c r="Q2754">
        <f t="shared" ref="Q2754:Q2817" si="563">(M2754-K2754)/(O2754-P2754)</f>
        <v>40.013181298688792</v>
      </c>
      <c r="R2754">
        <f t="shared" ref="R2754:R2817" si="564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65">M2754+IF(ISBLANK(I2754),100,0)</f>
        <v>1327</v>
      </c>
      <c r="U2754">
        <f t="shared" ref="U2754:U2817" si="566">N2754</f>
        <v>1180</v>
      </c>
      <c r="V2754">
        <f t="shared" ref="V2754:V2817" si="567">ABS(T2754-U2754)</f>
        <v>147</v>
      </c>
      <c r="W2754">
        <f t="shared" ref="W2754:W2817" si="568">IF(U2754&gt;T2754,G2754-F2754,F2754-G2754)</f>
        <v>-1</v>
      </c>
      <c r="X2754">
        <f t="shared" ref="X2754:X2817" si="569">IF(W2754=4,1,0)</f>
        <v>0</v>
      </c>
      <c r="Y2754">
        <f t="shared" ref="Y2754:Y2817" si="570">IF(W2754&lt;0,MAX(W2754,-3),MIN(W2754,7))</f>
        <v>-1</v>
      </c>
      <c r="AA2754" t="str">
        <f t="shared" si="558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59"/>
        <v>1565</v>
      </c>
      <c r="N2755">
        <f t="shared" si="560"/>
        <v>1515</v>
      </c>
      <c r="O2755">
        <f t="shared" si="561"/>
        <v>0.70338500347182864</v>
      </c>
      <c r="P2755">
        <f t="shared" si="562"/>
        <v>0</v>
      </c>
      <c r="Q2755">
        <f t="shared" si="563"/>
        <v>39.807502096000306</v>
      </c>
      <c r="R2755">
        <f t="shared" si="564"/>
        <v>40</v>
      </c>
      <c r="S2755">
        <f>INDEX(Weights!$B$1:$B$36,MATCH(Matches!H1683,Weights!$A$1:$A$36,0))</f>
        <v>40</v>
      </c>
      <c r="T2755">
        <f t="shared" si="565"/>
        <v>1665</v>
      </c>
      <c r="U2755">
        <f t="shared" si="566"/>
        <v>1515</v>
      </c>
      <c r="V2755">
        <f t="shared" si="567"/>
        <v>150</v>
      </c>
      <c r="W2755">
        <f t="shared" si="568"/>
        <v>-1</v>
      </c>
      <c r="X2755">
        <f t="shared" si="569"/>
        <v>0</v>
      </c>
      <c r="Y2755">
        <f t="shared" si="570"/>
        <v>-1</v>
      </c>
      <c r="AA2755" t="str">
        <f t="shared" ref="AA2755:AA2818" si="571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59"/>
        <v>1395</v>
      </c>
      <c r="N2756">
        <f t="shared" si="560"/>
        <v>1328</v>
      </c>
      <c r="O2756">
        <f t="shared" si="561"/>
        <v>0.72338786943917055</v>
      </c>
      <c r="P2756">
        <f t="shared" si="562"/>
        <v>0</v>
      </c>
      <c r="Q2756">
        <f t="shared" si="563"/>
        <v>40.089143356085266</v>
      </c>
      <c r="R2756">
        <f t="shared" si="564"/>
        <v>40</v>
      </c>
      <c r="S2756">
        <f>INDEX(Weights!$B$1:$B$36,MATCH(Matches!H413,Weights!$A$1:$A$36,0))</f>
        <v>50</v>
      </c>
      <c r="T2756">
        <f t="shared" si="565"/>
        <v>1495</v>
      </c>
      <c r="U2756">
        <f t="shared" si="566"/>
        <v>1328</v>
      </c>
      <c r="V2756">
        <f t="shared" si="567"/>
        <v>167</v>
      </c>
      <c r="W2756">
        <f t="shared" si="568"/>
        <v>-1</v>
      </c>
      <c r="X2756">
        <f t="shared" si="569"/>
        <v>0</v>
      </c>
      <c r="Y2756">
        <f t="shared" si="570"/>
        <v>-1</v>
      </c>
      <c r="AA2756" t="str">
        <f t="shared" si="571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59"/>
        <v>1699</v>
      </c>
      <c r="N2757">
        <f t="shared" si="560"/>
        <v>1512</v>
      </c>
      <c r="O2757">
        <f t="shared" si="561"/>
        <v>0.83917531785267563</v>
      </c>
      <c r="P2757">
        <f t="shared" si="562"/>
        <v>0</v>
      </c>
      <c r="Q2757">
        <f t="shared" si="563"/>
        <v>34.557737081932615</v>
      </c>
      <c r="R2757">
        <f t="shared" si="564"/>
        <v>30</v>
      </c>
      <c r="S2757">
        <f>INDEX(Weights!$B$1:$B$36,MATCH(Matches!H608,Weights!$A$1:$A$36,0))</f>
        <v>40</v>
      </c>
      <c r="T2757">
        <f t="shared" si="565"/>
        <v>1799</v>
      </c>
      <c r="U2757">
        <f t="shared" si="566"/>
        <v>1512</v>
      </c>
      <c r="V2757">
        <f t="shared" si="567"/>
        <v>287</v>
      </c>
      <c r="W2757">
        <f t="shared" si="568"/>
        <v>-3</v>
      </c>
      <c r="X2757">
        <f t="shared" si="569"/>
        <v>0</v>
      </c>
      <c r="Y2757">
        <f t="shared" si="570"/>
        <v>-3</v>
      </c>
      <c r="AA2757" t="str">
        <f t="shared" si="571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59"/>
        <v>1411</v>
      </c>
      <c r="N2758">
        <f t="shared" si="560"/>
        <v>1517</v>
      </c>
      <c r="O2758">
        <f t="shared" si="561"/>
        <v>0.50863383582108268</v>
      </c>
      <c r="P2758">
        <f t="shared" si="562"/>
        <v>0</v>
      </c>
      <c r="Q2758">
        <f t="shared" si="563"/>
        <v>57.015475490704588</v>
      </c>
      <c r="R2758">
        <f t="shared" si="564"/>
        <v>40</v>
      </c>
      <c r="S2758">
        <f>INDEX(Weights!$B$1:$B$36,MATCH(Matches!H1183,Weights!$A$1:$A$36,0))</f>
        <v>20</v>
      </c>
      <c r="T2758">
        <f t="shared" si="565"/>
        <v>1511</v>
      </c>
      <c r="U2758">
        <f t="shared" si="566"/>
        <v>1517</v>
      </c>
      <c r="V2758">
        <f t="shared" si="567"/>
        <v>6</v>
      </c>
      <c r="W2758">
        <f t="shared" si="568"/>
        <v>2</v>
      </c>
      <c r="X2758">
        <f t="shared" si="569"/>
        <v>0</v>
      </c>
      <c r="Y2758">
        <f t="shared" si="570"/>
        <v>2</v>
      </c>
      <c r="AA2758" t="str">
        <f t="shared" si="571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59"/>
        <v>1302</v>
      </c>
      <c r="N2759">
        <f t="shared" si="560"/>
        <v>1229</v>
      </c>
      <c r="O2759">
        <f t="shared" si="561"/>
        <v>0.73024541329742398</v>
      </c>
      <c r="P2759">
        <f t="shared" si="562"/>
        <v>0</v>
      </c>
      <c r="Q2759">
        <f t="shared" si="563"/>
        <v>39.712676686390218</v>
      </c>
      <c r="R2759">
        <f t="shared" si="564"/>
        <v>40</v>
      </c>
      <c r="S2759">
        <f>INDEX(Weights!$B$1:$B$36,MATCH(Matches!H1315,Weights!$A$1:$A$36,0))</f>
        <v>50</v>
      </c>
      <c r="T2759">
        <f t="shared" si="565"/>
        <v>1402</v>
      </c>
      <c r="U2759">
        <f t="shared" si="566"/>
        <v>1229</v>
      </c>
      <c r="V2759">
        <f t="shared" si="567"/>
        <v>173</v>
      </c>
      <c r="W2759">
        <f t="shared" si="568"/>
        <v>-1</v>
      </c>
      <c r="X2759">
        <f t="shared" si="569"/>
        <v>0</v>
      </c>
      <c r="Y2759">
        <f t="shared" si="570"/>
        <v>-1</v>
      </c>
      <c r="AA2759" t="str">
        <f t="shared" si="571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59"/>
        <v>1420</v>
      </c>
      <c r="N2760">
        <f t="shared" si="560"/>
        <v>1584</v>
      </c>
      <c r="O2760">
        <f t="shared" si="561"/>
        <v>0.59107559631494333</v>
      </c>
      <c r="P2760">
        <f t="shared" si="562"/>
        <v>0</v>
      </c>
      <c r="Q2760">
        <f t="shared" si="563"/>
        <v>49.063098156649161</v>
      </c>
      <c r="R2760">
        <f t="shared" si="564"/>
        <v>30</v>
      </c>
      <c r="S2760">
        <f>INDEX(Weights!$B$1:$B$36,MATCH(Matches!H2069,Weights!$A$1:$A$36,0))</f>
        <v>20</v>
      </c>
      <c r="T2760">
        <f t="shared" si="565"/>
        <v>1520</v>
      </c>
      <c r="U2760">
        <f t="shared" si="566"/>
        <v>1584</v>
      </c>
      <c r="V2760">
        <f t="shared" si="567"/>
        <v>64</v>
      </c>
      <c r="W2760">
        <f t="shared" si="568"/>
        <v>3</v>
      </c>
      <c r="X2760">
        <f t="shared" si="569"/>
        <v>0</v>
      </c>
      <c r="Y2760">
        <f t="shared" si="570"/>
        <v>3</v>
      </c>
      <c r="AA2760" t="str">
        <f t="shared" si="571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59"/>
        <v>1801</v>
      </c>
      <c r="N2761">
        <f t="shared" si="560"/>
        <v>1742</v>
      </c>
      <c r="O2761">
        <f t="shared" si="561"/>
        <v>0.71407890258535023</v>
      </c>
      <c r="P2761">
        <f t="shared" si="562"/>
        <v>0</v>
      </c>
      <c r="Q2761">
        <f t="shared" si="563"/>
        <v>40.611758581585846</v>
      </c>
      <c r="R2761">
        <f t="shared" si="564"/>
        <v>40</v>
      </c>
      <c r="S2761">
        <f>INDEX(Weights!$B$1:$B$36,MATCH(Matches!H2634,Weights!$A$1:$A$36,0))</f>
        <v>40</v>
      </c>
      <c r="T2761">
        <f t="shared" si="565"/>
        <v>1901</v>
      </c>
      <c r="U2761">
        <f t="shared" si="566"/>
        <v>1742</v>
      </c>
      <c r="V2761">
        <f t="shared" si="567"/>
        <v>159</v>
      </c>
      <c r="W2761">
        <f t="shared" si="568"/>
        <v>-1</v>
      </c>
      <c r="X2761">
        <f t="shared" si="569"/>
        <v>0</v>
      </c>
      <c r="Y2761">
        <f t="shared" si="570"/>
        <v>-1</v>
      </c>
      <c r="AA2761" t="str">
        <f t="shared" si="571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59"/>
        <v>1782</v>
      </c>
      <c r="N2762">
        <f t="shared" si="560"/>
        <v>1718</v>
      </c>
      <c r="O2762">
        <f t="shared" si="561"/>
        <v>0.71991900594715197</v>
      </c>
      <c r="P2762">
        <f t="shared" si="562"/>
        <v>0</v>
      </c>
      <c r="Q2762">
        <f t="shared" si="563"/>
        <v>40.282309204834135</v>
      </c>
      <c r="R2762">
        <f t="shared" si="564"/>
        <v>40</v>
      </c>
      <c r="S2762">
        <f>INDEX(Weights!$B$1:$B$36,MATCH(Matches!H2658,Weights!$A$1:$A$36,0))</f>
        <v>20</v>
      </c>
      <c r="T2762">
        <f t="shared" si="565"/>
        <v>1882</v>
      </c>
      <c r="U2762">
        <f t="shared" si="566"/>
        <v>1718</v>
      </c>
      <c r="V2762">
        <f t="shared" si="567"/>
        <v>164</v>
      </c>
      <c r="W2762">
        <f t="shared" si="568"/>
        <v>-1</v>
      </c>
      <c r="X2762">
        <f t="shared" si="569"/>
        <v>0</v>
      </c>
      <c r="Y2762">
        <f t="shared" si="570"/>
        <v>-1</v>
      </c>
      <c r="AA2762" t="str">
        <f t="shared" si="571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59"/>
        <v>1647</v>
      </c>
      <c r="N2763">
        <f t="shared" si="560"/>
        <v>1564</v>
      </c>
      <c r="O2763">
        <f t="shared" si="561"/>
        <v>0.74143352296929954</v>
      </c>
      <c r="P2763">
        <f t="shared" si="562"/>
        <v>0</v>
      </c>
      <c r="Q2763">
        <f t="shared" si="563"/>
        <v>40.462157524056551</v>
      </c>
      <c r="R2763">
        <f t="shared" si="564"/>
        <v>40</v>
      </c>
      <c r="S2763">
        <f>INDEX(Weights!$B$1:$B$36,MATCH(Matches!H596,Weights!$A$1:$A$36,0))</f>
        <v>20</v>
      </c>
      <c r="T2763">
        <f t="shared" si="565"/>
        <v>1747</v>
      </c>
      <c r="U2763">
        <f t="shared" si="566"/>
        <v>1564</v>
      </c>
      <c r="V2763">
        <f t="shared" si="567"/>
        <v>183</v>
      </c>
      <c r="W2763">
        <f t="shared" si="568"/>
        <v>-1</v>
      </c>
      <c r="X2763">
        <f t="shared" si="569"/>
        <v>0</v>
      </c>
      <c r="Y2763">
        <f t="shared" si="570"/>
        <v>-1</v>
      </c>
      <c r="AA2763" t="str">
        <f t="shared" si="571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59"/>
        <v>1608</v>
      </c>
      <c r="N2764">
        <f t="shared" si="560"/>
        <v>1713</v>
      </c>
      <c r="O2764">
        <f t="shared" si="561"/>
        <v>0.50719508170905137</v>
      </c>
      <c r="P2764">
        <f t="shared" si="562"/>
        <v>0</v>
      </c>
      <c r="Q2764">
        <f t="shared" si="563"/>
        <v>59.14883854731319</v>
      </c>
      <c r="R2764">
        <f t="shared" si="564"/>
        <v>40</v>
      </c>
      <c r="S2764">
        <f>INDEX(Weights!$B$1:$B$36,MATCH(Matches!H712,Weights!$A$1:$A$36,0))</f>
        <v>40</v>
      </c>
      <c r="T2764">
        <f t="shared" si="565"/>
        <v>1708</v>
      </c>
      <c r="U2764">
        <f t="shared" si="566"/>
        <v>1713</v>
      </c>
      <c r="V2764">
        <f t="shared" si="567"/>
        <v>5</v>
      </c>
      <c r="W2764">
        <f t="shared" si="568"/>
        <v>2</v>
      </c>
      <c r="X2764">
        <f t="shared" si="569"/>
        <v>0</v>
      </c>
      <c r="Y2764">
        <f t="shared" si="570"/>
        <v>2</v>
      </c>
      <c r="AA2764" t="str">
        <f t="shared" si="571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59"/>
        <v>1377</v>
      </c>
      <c r="N2765">
        <f t="shared" si="560"/>
        <v>1476</v>
      </c>
      <c r="O2765">
        <f t="shared" si="561"/>
        <v>0.5014391117091529</v>
      </c>
      <c r="P2765">
        <f t="shared" si="562"/>
        <v>0</v>
      </c>
      <c r="Q2765">
        <f t="shared" si="563"/>
        <v>59.827802218588694</v>
      </c>
      <c r="R2765">
        <f t="shared" si="564"/>
        <v>60</v>
      </c>
      <c r="S2765">
        <f>INDEX(Weights!$B$1:$B$36,MATCH(Matches!H979,Weights!$A$1:$A$36,0))</f>
        <v>20</v>
      </c>
      <c r="T2765">
        <f t="shared" si="565"/>
        <v>1477</v>
      </c>
      <c r="U2765">
        <f t="shared" si="566"/>
        <v>1476</v>
      </c>
      <c r="V2765">
        <f t="shared" si="567"/>
        <v>1</v>
      </c>
      <c r="W2765">
        <f t="shared" si="568"/>
        <v>-2</v>
      </c>
      <c r="X2765">
        <f t="shared" si="569"/>
        <v>0</v>
      </c>
      <c r="Y2765">
        <f t="shared" si="570"/>
        <v>-2</v>
      </c>
      <c r="AA2765" t="str">
        <f t="shared" si="571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59"/>
        <v>1258</v>
      </c>
      <c r="N2766">
        <f t="shared" si="560"/>
        <v>1171</v>
      </c>
      <c r="O2766">
        <f t="shared" si="561"/>
        <v>0.74582320835049942</v>
      </c>
      <c r="P2766">
        <f t="shared" si="562"/>
        <v>0</v>
      </c>
      <c r="Q2766">
        <f t="shared" si="563"/>
        <v>40.224009744010957</v>
      </c>
      <c r="R2766">
        <f t="shared" si="564"/>
        <v>40</v>
      </c>
      <c r="S2766">
        <f>INDEX(Weights!$B$1:$B$36,MATCH(Matches!H1352,Weights!$A$1:$A$36,0))</f>
        <v>20</v>
      </c>
      <c r="T2766">
        <f t="shared" si="565"/>
        <v>1358</v>
      </c>
      <c r="U2766">
        <f t="shared" si="566"/>
        <v>1171</v>
      </c>
      <c r="V2766">
        <f t="shared" si="567"/>
        <v>187</v>
      </c>
      <c r="W2766">
        <f t="shared" si="568"/>
        <v>-1</v>
      </c>
      <c r="X2766">
        <f t="shared" si="569"/>
        <v>0</v>
      </c>
      <c r="Y2766">
        <f t="shared" si="570"/>
        <v>-1</v>
      </c>
      <c r="AA2766" t="str">
        <f t="shared" si="571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59"/>
        <v>1512</v>
      </c>
      <c r="N2767">
        <f t="shared" si="560"/>
        <v>1705</v>
      </c>
      <c r="O2767">
        <f t="shared" si="561"/>
        <v>0.63073028861620217</v>
      </c>
      <c r="P2767">
        <f t="shared" si="562"/>
        <v>0</v>
      </c>
      <c r="Q2767">
        <f t="shared" si="563"/>
        <v>47.563912089617318</v>
      </c>
      <c r="R2767">
        <f t="shared" si="564"/>
        <v>20</v>
      </c>
      <c r="S2767">
        <f>INDEX(Weights!$B$1:$B$36,MATCH(Matches!H1718,Weights!$A$1:$A$36,0))</f>
        <v>20</v>
      </c>
      <c r="T2767">
        <f t="shared" si="565"/>
        <v>1612</v>
      </c>
      <c r="U2767">
        <f t="shared" si="566"/>
        <v>1705</v>
      </c>
      <c r="V2767">
        <f t="shared" si="567"/>
        <v>93</v>
      </c>
      <c r="W2767">
        <f t="shared" si="568"/>
        <v>5</v>
      </c>
      <c r="X2767">
        <f t="shared" si="569"/>
        <v>0</v>
      </c>
      <c r="Y2767">
        <f t="shared" si="570"/>
        <v>5</v>
      </c>
      <c r="AA2767" t="str">
        <f t="shared" si="571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59"/>
        <v>1672</v>
      </c>
      <c r="N2768">
        <f t="shared" si="560"/>
        <v>1581</v>
      </c>
      <c r="O2768">
        <f t="shared" si="561"/>
        <v>0.75016348182864212</v>
      </c>
      <c r="P2768">
        <f t="shared" si="562"/>
        <v>0</v>
      </c>
      <c r="Q2768">
        <f t="shared" si="563"/>
        <v>39.991282869262385</v>
      </c>
      <c r="R2768">
        <f t="shared" si="564"/>
        <v>40</v>
      </c>
      <c r="S2768">
        <f>INDEX(Weights!$B$1:$B$36,MATCH(Matches!H1995,Weights!$A$1:$A$36,0))</f>
        <v>40</v>
      </c>
      <c r="T2768">
        <f t="shared" si="565"/>
        <v>1772</v>
      </c>
      <c r="U2768">
        <f t="shared" si="566"/>
        <v>1581</v>
      </c>
      <c r="V2768">
        <f t="shared" si="567"/>
        <v>191</v>
      </c>
      <c r="W2768">
        <f t="shared" si="568"/>
        <v>-1</v>
      </c>
      <c r="X2768">
        <f t="shared" si="569"/>
        <v>0</v>
      </c>
      <c r="Y2768">
        <f t="shared" si="570"/>
        <v>-1</v>
      </c>
      <c r="AA2768" t="str">
        <f t="shared" si="571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59"/>
        <v>1831</v>
      </c>
      <c r="N2769">
        <f t="shared" si="560"/>
        <v>1930</v>
      </c>
      <c r="O2769">
        <f t="shared" si="561"/>
        <v>0.5014391117091529</v>
      </c>
      <c r="P2769">
        <f t="shared" si="562"/>
        <v>0</v>
      </c>
      <c r="Q2769">
        <f t="shared" si="563"/>
        <v>59.827802218588694</v>
      </c>
      <c r="R2769">
        <f t="shared" si="564"/>
        <v>60</v>
      </c>
      <c r="S2769">
        <f>INDEX(Weights!$B$1:$B$36,MATCH(Matches!H2132,Weights!$A$1:$A$36,0))</f>
        <v>20</v>
      </c>
      <c r="T2769">
        <f t="shared" si="565"/>
        <v>1931</v>
      </c>
      <c r="U2769">
        <f t="shared" si="566"/>
        <v>1930</v>
      </c>
      <c r="V2769">
        <f t="shared" si="567"/>
        <v>1</v>
      </c>
      <c r="W2769">
        <f t="shared" si="568"/>
        <v>-2</v>
      </c>
      <c r="X2769">
        <f t="shared" si="569"/>
        <v>0</v>
      </c>
      <c r="Y2769">
        <f t="shared" si="570"/>
        <v>-2</v>
      </c>
      <c r="AA2769" t="str">
        <f t="shared" si="571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59"/>
        <v>1227</v>
      </c>
      <c r="N2770">
        <f t="shared" si="560"/>
        <v>1117</v>
      </c>
      <c r="O2770">
        <f t="shared" si="561"/>
        <v>0.77009667666098203</v>
      </c>
      <c r="P2770">
        <f t="shared" si="562"/>
        <v>0</v>
      </c>
      <c r="Q2770">
        <f t="shared" si="563"/>
        <v>40.254686118645672</v>
      </c>
      <c r="R2770">
        <f t="shared" si="564"/>
        <v>40</v>
      </c>
      <c r="S2770">
        <f>INDEX(Weights!$B$1:$B$36,MATCH(Matches!H368,Weights!$A$1:$A$36,0))</f>
        <v>20</v>
      </c>
      <c r="T2770">
        <f t="shared" si="565"/>
        <v>1327</v>
      </c>
      <c r="U2770">
        <f t="shared" si="566"/>
        <v>1117</v>
      </c>
      <c r="V2770">
        <f t="shared" si="567"/>
        <v>210</v>
      </c>
      <c r="W2770">
        <f t="shared" si="568"/>
        <v>-1</v>
      </c>
      <c r="X2770">
        <f t="shared" si="569"/>
        <v>0</v>
      </c>
      <c r="Y2770">
        <f t="shared" si="570"/>
        <v>-1</v>
      </c>
      <c r="AA2770" t="str">
        <f t="shared" si="571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59"/>
        <v>1440</v>
      </c>
      <c r="N2771">
        <f t="shared" si="560"/>
        <v>1598</v>
      </c>
      <c r="O2771">
        <f t="shared" si="561"/>
        <v>0.58270188496423014</v>
      </c>
      <c r="P2771">
        <f t="shared" si="562"/>
        <v>0</v>
      </c>
      <c r="Q2771">
        <f t="shared" si="563"/>
        <v>53.200445716599958</v>
      </c>
      <c r="R2771">
        <f t="shared" si="564"/>
        <v>30</v>
      </c>
      <c r="S2771">
        <f>INDEX(Weights!$B$1:$B$36,MATCH(Matches!H714,Weights!$A$1:$A$36,0))</f>
        <v>20</v>
      </c>
      <c r="T2771">
        <f t="shared" si="565"/>
        <v>1540</v>
      </c>
      <c r="U2771">
        <f t="shared" si="566"/>
        <v>1598</v>
      </c>
      <c r="V2771">
        <f t="shared" si="567"/>
        <v>58</v>
      </c>
      <c r="W2771">
        <f t="shared" si="568"/>
        <v>4</v>
      </c>
      <c r="X2771">
        <f t="shared" si="569"/>
        <v>1</v>
      </c>
      <c r="Y2771">
        <f t="shared" si="570"/>
        <v>4</v>
      </c>
      <c r="AA2771" t="str">
        <f t="shared" si="571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59"/>
        <v>1266</v>
      </c>
      <c r="N2772">
        <f t="shared" si="560"/>
        <v>1155</v>
      </c>
      <c r="O2772">
        <f t="shared" si="561"/>
        <v>0.77111426068759747</v>
      </c>
      <c r="P2772">
        <f t="shared" si="562"/>
        <v>0</v>
      </c>
      <c r="Q2772">
        <f t="shared" si="563"/>
        <v>40.201564904736045</v>
      </c>
      <c r="R2772">
        <f t="shared" si="564"/>
        <v>40</v>
      </c>
      <c r="S2772">
        <f>INDEX(Weights!$B$1:$B$36,MATCH(Matches!H889,Weights!$A$1:$A$36,0))</f>
        <v>40</v>
      </c>
      <c r="T2772">
        <f t="shared" si="565"/>
        <v>1366</v>
      </c>
      <c r="U2772">
        <f t="shared" si="566"/>
        <v>1155</v>
      </c>
      <c r="V2772">
        <f t="shared" si="567"/>
        <v>211</v>
      </c>
      <c r="W2772">
        <f t="shared" si="568"/>
        <v>-1</v>
      </c>
      <c r="X2772">
        <f t="shared" si="569"/>
        <v>0</v>
      </c>
      <c r="Y2772">
        <f t="shared" si="570"/>
        <v>-1</v>
      </c>
      <c r="AA2772" t="str">
        <f t="shared" si="571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59"/>
        <v>1357</v>
      </c>
      <c r="N2773">
        <f t="shared" si="560"/>
        <v>1230</v>
      </c>
      <c r="O2773">
        <f t="shared" si="561"/>
        <v>0.78696327938946919</v>
      </c>
      <c r="P2773">
        <f t="shared" si="562"/>
        <v>0</v>
      </c>
      <c r="Q2773">
        <f t="shared" si="563"/>
        <v>39.391926932156203</v>
      </c>
      <c r="R2773">
        <f t="shared" si="564"/>
        <v>40</v>
      </c>
      <c r="S2773">
        <f>INDEX(Weights!$B$1:$B$36,MATCH(Matches!H1168,Weights!$A$1:$A$36,0))</f>
        <v>20</v>
      </c>
      <c r="T2773">
        <f t="shared" si="565"/>
        <v>1457</v>
      </c>
      <c r="U2773">
        <f t="shared" si="566"/>
        <v>1230</v>
      </c>
      <c r="V2773">
        <f t="shared" si="567"/>
        <v>227</v>
      </c>
      <c r="W2773">
        <f t="shared" si="568"/>
        <v>-1</v>
      </c>
      <c r="X2773">
        <f t="shared" si="569"/>
        <v>0</v>
      </c>
      <c r="Y2773">
        <f t="shared" si="570"/>
        <v>-1</v>
      </c>
      <c r="AA2773" t="str">
        <f t="shared" si="571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59"/>
        <v>1130</v>
      </c>
      <c r="N2774">
        <f t="shared" si="560"/>
        <v>1221</v>
      </c>
      <c r="O2774">
        <f t="shared" si="561"/>
        <v>0.51294914489286381</v>
      </c>
      <c r="P2774">
        <f t="shared" si="562"/>
        <v>0</v>
      </c>
      <c r="Q2774">
        <f t="shared" si="563"/>
        <v>60.434840975268138</v>
      </c>
      <c r="R2774">
        <f t="shared" si="564"/>
        <v>60</v>
      </c>
      <c r="S2774">
        <f>INDEX(Weights!$B$1:$B$36,MATCH(Matches!H2065,Weights!$A$1:$A$36,0))</f>
        <v>40</v>
      </c>
      <c r="T2774">
        <f t="shared" si="565"/>
        <v>1230</v>
      </c>
      <c r="U2774">
        <f t="shared" si="566"/>
        <v>1221</v>
      </c>
      <c r="V2774">
        <f t="shared" si="567"/>
        <v>9</v>
      </c>
      <c r="W2774">
        <f t="shared" si="568"/>
        <v>-2</v>
      </c>
      <c r="X2774">
        <f t="shared" si="569"/>
        <v>0</v>
      </c>
      <c r="Y2774">
        <f t="shared" si="570"/>
        <v>-2</v>
      </c>
      <c r="AA2774" t="str">
        <f t="shared" si="571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59"/>
        <v>1448</v>
      </c>
      <c r="N2775">
        <f t="shared" si="560"/>
        <v>1334</v>
      </c>
      <c r="O2775">
        <f t="shared" si="561"/>
        <v>0.77414797770183064</v>
      </c>
      <c r="P2775">
        <f t="shared" si="562"/>
        <v>0</v>
      </c>
      <c r="Q2775">
        <f t="shared" si="563"/>
        <v>40.044023743403621</v>
      </c>
      <c r="R2775">
        <f t="shared" si="564"/>
        <v>40</v>
      </c>
      <c r="S2775">
        <f>INDEX(Weights!$B$1:$B$36,MATCH(Matches!H2278,Weights!$A$1:$A$36,0))</f>
        <v>40</v>
      </c>
      <c r="T2775">
        <f t="shared" si="565"/>
        <v>1548</v>
      </c>
      <c r="U2775">
        <f t="shared" si="566"/>
        <v>1334</v>
      </c>
      <c r="V2775">
        <f t="shared" si="567"/>
        <v>214</v>
      </c>
      <c r="W2775">
        <f t="shared" si="568"/>
        <v>-1</v>
      </c>
      <c r="X2775">
        <f t="shared" si="569"/>
        <v>0</v>
      </c>
      <c r="Y2775">
        <f t="shared" si="570"/>
        <v>-1</v>
      </c>
      <c r="AA2775" t="str">
        <f t="shared" si="571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59"/>
        <v>1130</v>
      </c>
      <c r="N2776">
        <f t="shared" si="560"/>
        <v>1093</v>
      </c>
      <c r="O2776">
        <f t="shared" si="561"/>
        <v>0.68753824821234177</v>
      </c>
      <c r="P2776">
        <f t="shared" si="562"/>
        <v>0</v>
      </c>
      <c r="Q2776">
        <f t="shared" si="563"/>
        <v>45.088400653494773</v>
      </c>
      <c r="R2776">
        <f t="shared" si="564"/>
        <v>50</v>
      </c>
      <c r="S2776">
        <f>INDEX(Weights!$B$1:$B$36,MATCH(Matches!H2383,Weights!$A$1:$A$36,0))</f>
        <v>40</v>
      </c>
      <c r="T2776">
        <f t="shared" si="565"/>
        <v>1230</v>
      </c>
      <c r="U2776">
        <f t="shared" si="566"/>
        <v>1093</v>
      </c>
      <c r="V2776">
        <f t="shared" si="567"/>
        <v>137</v>
      </c>
      <c r="W2776">
        <f t="shared" si="568"/>
        <v>-2</v>
      </c>
      <c r="X2776">
        <f t="shared" si="569"/>
        <v>0</v>
      </c>
      <c r="Y2776">
        <f t="shared" si="570"/>
        <v>-2</v>
      </c>
      <c r="AA2776" t="str">
        <f t="shared" si="571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59"/>
        <v>1564</v>
      </c>
      <c r="N2777">
        <f t="shared" si="560"/>
        <v>1448</v>
      </c>
      <c r="O2777">
        <f t="shared" si="561"/>
        <v>0.77615457534183074</v>
      </c>
      <c r="P2777">
        <f t="shared" si="562"/>
        <v>0</v>
      </c>
      <c r="Q2777">
        <f t="shared" si="563"/>
        <v>39.940497659692475</v>
      </c>
      <c r="R2777">
        <f t="shared" si="564"/>
        <v>40</v>
      </c>
      <c r="S2777">
        <f>INDEX(Weights!$B$1:$B$36,MATCH(Matches!H2475,Weights!$A$1:$A$36,0))</f>
        <v>40</v>
      </c>
      <c r="T2777">
        <f t="shared" si="565"/>
        <v>1664</v>
      </c>
      <c r="U2777">
        <f t="shared" si="566"/>
        <v>1448</v>
      </c>
      <c r="V2777">
        <f t="shared" si="567"/>
        <v>216</v>
      </c>
      <c r="W2777">
        <f t="shared" si="568"/>
        <v>-1</v>
      </c>
      <c r="X2777">
        <f t="shared" si="569"/>
        <v>0</v>
      </c>
      <c r="Y2777">
        <f t="shared" si="570"/>
        <v>-1</v>
      </c>
      <c r="AA2777" t="str">
        <f t="shared" si="571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59"/>
        <v>1578</v>
      </c>
      <c r="N2778">
        <f t="shared" si="560"/>
        <v>1474</v>
      </c>
      <c r="O2778">
        <f t="shared" si="561"/>
        <v>0.76392469914483863</v>
      </c>
      <c r="P2778">
        <f t="shared" si="562"/>
        <v>0</v>
      </c>
      <c r="Q2778">
        <f t="shared" si="563"/>
        <v>40.579915840792133</v>
      </c>
      <c r="R2778">
        <f t="shared" si="564"/>
        <v>40</v>
      </c>
      <c r="S2778">
        <f>INDEX(Weights!$B$1:$B$36,MATCH(Matches!H2507,Weights!$A$1:$A$36,0))</f>
        <v>50</v>
      </c>
      <c r="T2778">
        <f t="shared" si="565"/>
        <v>1678</v>
      </c>
      <c r="U2778">
        <f t="shared" si="566"/>
        <v>1474</v>
      </c>
      <c r="V2778">
        <f t="shared" si="567"/>
        <v>204</v>
      </c>
      <c r="W2778">
        <f t="shared" si="568"/>
        <v>-1</v>
      </c>
      <c r="X2778">
        <f t="shared" si="569"/>
        <v>0</v>
      </c>
      <c r="Y2778">
        <f t="shared" si="570"/>
        <v>-1</v>
      </c>
      <c r="AA2778" t="str">
        <f t="shared" si="571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59"/>
        <v>1486</v>
      </c>
      <c r="N2779">
        <f t="shared" si="560"/>
        <v>1356</v>
      </c>
      <c r="O2779">
        <f t="shared" si="561"/>
        <v>0.78984417975813059</v>
      </c>
      <c r="P2779">
        <f t="shared" si="562"/>
        <v>0</v>
      </c>
      <c r="Q2779">
        <f t="shared" si="563"/>
        <v>40.514320191356191</v>
      </c>
      <c r="R2779">
        <f t="shared" si="564"/>
        <v>40</v>
      </c>
      <c r="S2779">
        <f>INDEX(Weights!$B$1:$B$36,MATCH(Matches!H828,Weights!$A$1:$A$36,0))</f>
        <v>40</v>
      </c>
      <c r="T2779">
        <f t="shared" si="565"/>
        <v>1586</v>
      </c>
      <c r="U2779">
        <f t="shared" si="566"/>
        <v>1356</v>
      </c>
      <c r="V2779">
        <f t="shared" si="567"/>
        <v>230</v>
      </c>
      <c r="W2779">
        <f t="shared" si="568"/>
        <v>-1</v>
      </c>
      <c r="X2779">
        <f t="shared" si="569"/>
        <v>0</v>
      </c>
      <c r="Y2779">
        <f t="shared" si="570"/>
        <v>-1</v>
      </c>
      <c r="AA2779" t="str">
        <f t="shared" si="571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59"/>
        <v>1245</v>
      </c>
      <c r="N2780">
        <f t="shared" si="560"/>
        <v>1375</v>
      </c>
      <c r="O2780">
        <f t="shared" si="561"/>
        <v>0.54306649202221191</v>
      </c>
      <c r="P2780">
        <f t="shared" si="562"/>
        <v>0</v>
      </c>
      <c r="Q2780">
        <f t="shared" si="563"/>
        <v>58.924644532646234</v>
      </c>
      <c r="R2780">
        <f t="shared" si="564"/>
        <v>30</v>
      </c>
      <c r="S2780">
        <f>INDEX(Weights!$B$1:$B$36,MATCH(Matches!H852,Weights!$A$1:$A$36,0))</f>
        <v>40</v>
      </c>
      <c r="T2780">
        <f t="shared" si="565"/>
        <v>1345</v>
      </c>
      <c r="U2780">
        <f t="shared" si="566"/>
        <v>1375</v>
      </c>
      <c r="V2780">
        <f t="shared" si="567"/>
        <v>30</v>
      </c>
      <c r="W2780">
        <f t="shared" si="568"/>
        <v>3</v>
      </c>
      <c r="X2780">
        <f t="shared" si="569"/>
        <v>0</v>
      </c>
      <c r="Y2780">
        <f t="shared" si="570"/>
        <v>3</v>
      </c>
      <c r="AA2780" t="str">
        <f t="shared" si="571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59"/>
        <v>1461</v>
      </c>
      <c r="N2781">
        <f t="shared" si="560"/>
        <v>1538</v>
      </c>
      <c r="O2781">
        <f t="shared" si="561"/>
        <v>0.53305139388444112</v>
      </c>
      <c r="P2781">
        <f t="shared" si="562"/>
        <v>0</v>
      </c>
      <c r="Q2781">
        <f t="shared" si="563"/>
        <v>60.031734964259748</v>
      </c>
      <c r="R2781">
        <f t="shared" si="564"/>
        <v>60</v>
      </c>
      <c r="S2781">
        <f>INDEX(Weights!$B$1:$B$36,MATCH(Matches!H897,Weights!$A$1:$A$36,0))</f>
        <v>20</v>
      </c>
      <c r="T2781">
        <f t="shared" si="565"/>
        <v>1561</v>
      </c>
      <c r="U2781">
        <f t="shared" si="566"/>
        <v>1538</v>
      </c>
      <c r="V2781">
        <f t="shared" si="567"/>
        <v>23</v>
      </c>
      <c r="W2781">
        <f t="shared" si="568"/>
        <v>-2</v>
      </c>
      <c r="X2781">
        <f t="shared" si="569"/>
        <v>0</v>
      </c>
      <c r="Y2781">
        <f t="shared" si="570"/>
        <v>-2</v>
      </c>
      <c r="AA2781" t="str">
        <f t="shared" si="571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59"/>
        <v>1594</v>
      </c>
      <c r="N2782">
        <f t="shared" si="560"/>
        <v>1673</v>
      </c>
      <c r="O2782">
        <f t="shared" si="561"/>
        <v>0.53018468000390206</v>
      </c>
      <c r="P2782">
        <f t="shared" si="562"/>
        <v>0</v>
      </c>
      <c r="Q2782">
        <f t="shared" si="563"/>
        <v>60.356327157103983</v>
      </c>
      <c r="R2782">
        <f t="shared" si="564"/>
        <v>60</v>
      </c>
      <c r="S2782">
        <f>INDEX(Weights!$B$1:$B$36,MATCH(Matches!H907,Weights!$A$1:$A$36,0))</f>
        <v>40</v>
      </c>
      <c r="T2782">
        <f t="shared" si="565"/>
        <v>1694</v>
      </c>
      <c r="U2782">
        <f t="shared" si="566"/>
        <v>1673</v>
      </c>
      <c r="V2782">
        <f t="shared" si="567"/>
        <v>21</v>
      </c>
      <c r="W2782">
        <f t="shared" si="568"/>
        <v>-2</v>
      </c>
      <c r="X2782">
        <f t="shared" si="569"/>
        <v>0</v>
      </c>
      <c r="Y2782">
        <f t="shared" si="570"/>
        <v>-2</v>
      </c>
      <c r="AA2782" t="str">
        <f t="shared" si="571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59"/>
        <v>1740</v>
      </c>
      <c r="N2783">
        <f t="shared" si="560"/>
        <v>1587</v>
      </c>
      <c r="O2783">
        <f t="shared" si="561"/>
        <v>0.81097915811994781</v>
      </c>
      <c r="P2783">
        <f t="shared" si="562"/>
        <v>0</v>
      </c>
      <c r="Q2783">
        <f t="shared" si="563"/>
        <v>39.458473968904443</v>
      </c>
      <c r="R2783">
        <f t="shared" si="564"/>
        <v>40</v>
      </c>
      <c r="S2783">
        <f>INDEX(Weights!$B$1:$B$36,MATCH(Matches!H1774,Weights!$A$1:$A$36,0))</f>
        <v>40</v>
      </c>
      <c r="T2783">
        <f t="shared" si="565"/>
        <v>1840</v>
      </c>
      <c r="U2783">
        <f t="shared" si="566"/>
        <v>1587</v>
      </c>
      <c r="V2783">
        <f t="shared" si="567"/>
        <v>253</v>
      </c>
      <c r="W2783">
        <f t="shared" si="568"/>
        <v>-1</v>
      </c>
      <c r="X2783">
        <f t="shared" si="569"/>
        <v>0</v>
      </c>
      <c r="Y2783">
        <f t="shared" si="570"/>
        <v>-1</v>
      </c>
      <c r="AA2783" t="str">
        <f t="shared" si="571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59"/>
        <v>1252</v>
      </c>
      <c r="N2784">
        <f t="shared" si="560"/>
        <v>1099</v>
      </c>
      <c r="O2784">
        <f t="shared" si="561"/>
        <v>0.81097915811994781</v>
      </c>
      <c r="P2784">
        <f t="shared" si="562"/>
        <v>0</v>
      </c>
      <c r="Q2784">
        <f t="shared" si="563"/>
        <v>39.458473968904443</v>
      </c>
      <c r="R2784">
        <f t="shared" si="564"/>
        <v>40</v>
      </c>
      <c r="S2784">
        <f>INDEX(Weights!$B$1:$B$36,MATCH(Matches!H2166,Weights!$A$1:$A$36,0))</f>
        <v>30</v>
      </c>
      <c r="T2784">
        <f t="shared" si="565"/>
        <v>1352</v>
      </c>
      <c r="U2784">
        <f t="shared" si="566"/>
        <v>1099</v>
      </c>
      <c r="V2784">
        <f t="shared" si="567"/>
        <v>253</v>
      </c>
      <c r="W2784">
        <f t="shared" si="568"/>
        <v>-1</v>
      </c>
      <c r="X2784">
        <f t="shared" si="569"/>
        <v>0</v>
      </c>
      <c r="Y2784">
        <f t="shared" si="570"/>
        <v>-1</v>
      </c>
      <c r="AA2784" t="str">
        <f t="shared" si="571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59"/>
        <v>1575</v>
      </c>
      <c r="N2785">
        <f t="shared" si="560"/>
        <v>1444</v>
      </c>
      <c r="O2785">
        <f t="shared" si="561"/>
        <v>0.79079810279723817</v>
      </c>
      <c r="P2785">
        <f t="shared" si="562"/>
        <v>0</v>
      </c>
      <c r="Q2785">
        <f t="shared" si="563"/>
        <v>40.465448623116956</v>
      </c>
      <c r="R2785">
        <f t="shared" si="564"/>
        <v>40</v>
      </c>
      <c r="S2785">
        <f>INDEX(Weights!$B$1:$B$36,MATCH(Matches!H2548,Weights!$A$1:$A$36,0))</f>
        <v>20</v>
      </c>
      <c r="T2785">
        <f t="shared" si="565"/>
        <v>1675</v>
      </c>
      <c r="U2785">
        <f t="shared" si="566"/>
        <v>1444</v>
      </c>
      <c r="V2785">
        <f t="shared" si="567"/>
        <v>231</v>
      </c>
      <c r="W2785">
        <f t="shared" si="568"/>
        <v>-1</v>
      </c>
      <c r="X2785">
        <f t="shared" si="569"/>
        <v>0</v>
      </c>
      <c r="Y2785">
        <f t="shared" si="570"/>
        <v>-1</v>
      </c>
      <c r="AA2785" t="str">
        <f t="shared" si="571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59"/>
        <v>1688</v>
      </c>
      <c r="N2786">
        <f t="shared" si="560"/>
        <v>1674</v>
      </c>
      <c r="O2786">
        <f t="shared" si="561"/>
        <v>0.65841452091691255</v>
      </c>
      <c r="P2786">
        <f t="shared" si="562"/>
        <v>0</v>
      </c>
      <c r="Q2786">
        <f t="shared" si="563"/>
        <v>50.120401284655713</v>
      </c>
      <c r="R2786">
        <f t="shared" si="564"/>
        <v>50</v>
      </c>
      <c r="S2786">
        <f>INDEX(Weights!$B$1:$B$36,MATCH(Matches!H52,Weights!$A$1:$A$36,0))</f>
        <v>40</v>
      </c>
      <c r="T2786">
        <f t="shared" si="565"/>
        <v>1788</v>
      </c>
      <c r="U2786">
        <f t="shared" si="566"/>
        <v>1674</v>
      </c>
      <c r="V2786">
        <f t="shared" si="567"/>
        <v>114</v>
      </c>
      <c r="W2786">
        <f t="shared" si="568"/>
        <v>-1</v>
      </c>
      <c r="X2786">
        <f t="shared" si="569"/>
        <v>0</v>
      </c>
      <c r="Y2786">
        <f t="shared" si="570"/>
        <v>-1</v>
      </c>
      <c r="AA2786" t="str">
        <f t="shared" si="571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59"/>
        <v>1239</v>
      </c>
      <c r="N2787">
        <f t="shared" si="560"/>
        <v>1306</v>
      </c>
      <c r="O2787">
        <f t="shared" si="561"/>
        <v>0.54734851804586471</v>
      </c>
      <c r="P2787">
        <f t="shared" si="562"/>
        <v>0</v>
      </c>
      <c r="Q2787">
        <f t="shared" si="563"/>
        <v>60.290653782741742</v>
      </c>
      <c r="R2787">
        <f t="shared" si="564"/>
        <v>60</v>
      </c>
      <c r="S2787">
        <f>INDEX(Weights!$B$1:$B$36,MATCH(Matches!H821,Weights!$A$1:$A$36,0))</f>
        <v>20</v>
      </c>
      <c r="T2787">
        <f t="shared" si="565"/>
        <v>1339</v>
      </c>
      <c r="U2787">
        <f t="shared" si="566"/>
        <v>1306</v>
      </c>
      <c r="V2787">
        <f t="shared" si="567"/>
        <v>33</v>
      </c>
      <c r="W2787">
        <f t="shared" si="568"/>
        <v>-2</v>
      </c>
      <c r="X2787">
        <f t="shared" si="569"/>
        <v>0</v>
      </c>
      <c r="Y2787">
        <f t="shared" si="570"/>
        <v>-2</v>
      </c>
      <c r="AA2787" t="str">
        <f t="shared" si="571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59"/>
        <v>1860</v>
      </c>
      <c r="N2788">
        <f t="shared" si="560"/>
        <v>1978</v>
      </c>
      <c r="O2788">
        <f t="shared" si="561"/>
        <v>0.52588093089116905</v>
      </c>
      <c r="P2788">
        <f t="shared" si="562"/>
        <v>0</v>
      </c>
      <c r="Q2788">
        <f t="shared" si="563"/>
        <v>62.751847540996579</v>
      </c>
      <c r="R2788">
        <f t="shared" si="564"/>
        <v>40</v>
      </c>
      <c r="S2788">
        <f>INDEX(Weights!$B$1:$B$36,MATCH(Matches!H1572,Weights!$A$1:$A$36,0))</f>
        <v>40</v>
      </c>
      <c r="T2788">
        <f t="shared" si="565"/>
        <v>1960</v>
      </c>
      <c r="U2788">
        <f t="shared" si="566"/>
        <v>1978</v>
      </c>
      <c r="V2788">
        <f t="shared" si="567"/>
        <v>18</v>
      </c>
      <c r="W2788">
        <f t="shared" si="568"/>
        <v>3</v>
      </c>
      <c r="X2788">
        <f t="shared" si="569"/>
        <v>0</v>
      </c>
      <c r="Y2788">
        <f t="shared" si="570"/>
        <v>3</v>
      </c>
      <c r="AA2788" t="str">
        <f t="shared" si="571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59"/>
        <v>1421</v>
      </c>
      <c r="N2789">
        <f t="shared" si="560"/>
        <v>1564</v>
      </c>
      <c r="O2789">
        <f t="shared" si="561"/>
        <v>0.5615679389736461</v>
      </c>
      <c r="P2789">
        <f t="shared" si="562"/>
        <v>0</v>
      </c>
      <c r="Q2789">
        <f t="shared" si="563"/>
        <v>58.764038524550919</v>
      </c>
      <c r="R2789">
        <f t="shared" si="564"/>
        <v>30</v>
      </c>
      <c r="S2789">
        <f>INDEX(Weights!$B$1:$B$36,MATCH(Matches!H2517,Weights!$A$1:$A$36,0))</f>
        <v>40</v>
      </c>
      <c r="T2789">
        <f t="shared" si="565"/>
        <v>1521</v>
      </c>
      <c r="U2789">
        <f t="shared" si="566"/>
        <v>1564</v>
      </c>
      <c r="V2789">
        <f t="shared" si="567"/>
        <v>43</v>
      </c>
      <c r="W2789">
        <f t="shared" si="568"/>
        <v>4</v>
      </c>
      <c r="X2789">
        <f t="shared" si="569"/>
        <v>1</v>
      </c>
      <c r="Y2789">
        <f t="shared" si="570"/>
        <v>4</v>
      </c>
      <c r="AA2789" t="str">
        <f t="shared" si="571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59"/>
        <v>795</v>
      </c>
      <c r="N2790">
        <f t="shared" si="560"/>
        <v>606</v>
      </c>
      <c r="O2790">
        <f t="shared" si="561"/>
        <v>0.84072304266161502</v>
      </c>
      <c r="P2790">
        <f t="shared" si="562"/>
        <v>0</v>
      </c>
      <c r="Q2790">
        <f t="shared" si="563"/>
        <v>40.441379948812411</v>
      </c>
      <c r="R2790">
        <f t="shared" si="564"/>
        <v>40</v>
      </c>
      <c r="S2790">
        <f>INDEX(Weights!$B$1:$B$36,MATCH(Matches!H126,Weights!$A$1:$A$36,0))</f>
        <v>40</v>
      </c>
      <c r="T2790">
        <f t="shared" si="565"/>
        <v>895</v>
      </c>
      <c r="U2790">
        <f t="shared" si="566"/>
        <v>606</v>
      </c>
      <c r="V2790">
        <f t="shared" si="567"/>
        <v>289</v>
      </c>
      <c r="W2790">
        <f t="shared" si="568"/>
        <v>-1</v>
      </c>
      <c r="X2790">
        <f t="shared" si="569"/>
        <v>0</v>
      </c>
      <c r="Y2790">
        <f t="shared" si="570"/>
        <v>-1</v>
      </c>
      <c r="AA2790" t="str">
        <f t="shared" si="571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59"/>
        <v>1754</v>
      </c>
      <c r="N2791">
        <f t="shared" si="560"/>
        <v>1557</v>
      </c>
      <c r="O2791">
        <f t="shared" si="561"/>
        <v>0.84679340307268069</v>
      </c>
      <c r="P2791">
        <f t="shared" si="562"/>
        <v>0</v>
      </c>
      <c r="Q2791">
        <f t="shared" si="563"/>
        <v>40.151470094862987</v>
      </c>
      <c r="R2791">
        <f t="shared" si="564"/>
        <v>40</v>
      </c>
      <c r="S2791">
        <f>INDEX(Weights!$B$1:$B$36,MATCH(Matches!H761,Weights!$A$1:$A$36,0))</f>
        <v>40</v>
      </c>
      <c r="T2791">
        <f t="shared" si="565"/>
        <v>1854</v>
      </c>
      <c r="U2791">
        <f t="shared" si="566"/>
        <v>1557</v>
      </c>
      <c r="V2791">
        <f t="shared" si="567"/>
        <v>297</v>
      </c>
      <c r="W2791">
        <f t="shared" si="568"/>
        <v>-1</v>
      </c>
      <c r="X2791">
        <f t="shared" si="569"/>
        <v>0</v>
      </c>
      <c r="Y2791">
        <f t="shared" si="570"/>
        <v>-1</v>
      </c>
      <c r="AA2791" t="str">
        <f t="shared" si="571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59"/>
        <v>1925</v>
      </c>
      <c r="N2792">
        <f t="shared" si="560"/>
        <v>1732</v>
      </c>
      <c r="O2792">
        <f t="shared" si="561"/>
        <v>0.84378224792429257</v>
      </c>
      <c r="P2792">
        <f t="shared" si="562"/>
        <v>0</v>
      </c>
      <c r="Q2792">
        <f t="shared" si="563"/>
        <v>40.294756240297929</v>
      </c>
      <c r="R2792">
        <f t="shared" si="564"/>
        <v>40</v>
      </c>
      <c r="S2792">
        <f>INDEX(Weights!$B$1:$B$36,MATCH(Matches!H836,Weights!$A$1:$A$36,0))</f>
        <v>40</v>
      </c>
      <c r="T2792">
        <f t="shared" si="565"/>
        <v>2025</v>
      </c>
      <c r="U2792">
        <f t="shared" si="566"/>
        <v>1732</v>
      </c>
      <c r="V2792">
        <f t="shared" si="567"/>
        <v>293</v>
      </c>
      <c r="W2792">
        <f t="shared" si="568"/>
        <v>-1</v>
      </c>
      <c r="X2792">
        <f t="shared" si="569"/>
        <v>0</v>
      </c>
      <c r="Y2792">
        <f t="shared" si="570"/>
        <v>-1</v>
      </c>
      <c r="AA2792" t="str">
        <f t="shared" si="571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59"/>
        <v>914</v>
      </c>
      <c r="N2793">
        <f t="shared" si="560"/>
        <v>706</v>
      </c>
      <c r="O2793">
        <f t="shared" si="561"/>
        <v>0.85482917753175958</v>
      </c>
      <c r="P2793">
        <f t="shared" si="562"/>
        <v>0</v>
      </c>
      <c r="Q2793">
        <f t="shared" si="563"/>
        <v>39.77402841836993</v>
      </c>
      <c r="R2793">
        <f t="shared" si="564"/>
        <v>40</v>
      </c>
      <c r="S2793">
        <f>INDEX(Weights!$B$1:$B$36,MATCH(Matches!H1163,Weights!$A$1:$A$36,0))</f>
        <v>20</v>
      </c>
      <c r="T2793">
        <f t="shared" si="565"/>
        <v>1014</v>
      </c>
      <c r="U2793">
        <f t="shared" si="566"/>
        <v>706</v>
      </c>
      <c r="V2793">
        <f t="shared" si="567"/>
        <v>308</v>
      </c>
      <c r="W2793">
        <f t="shared" si="568"/>
        <v>-1</v>
      </c>
      <c r="X2793">
        <f t="shared" si="569"/>
        <v>0</v>
      </c>
      <c r="Y2793">
        <f t="shared" si="570"/>
        <v>-1</v>
      </c>
      <c r="AA2793" t="str">
        <f t="shared" si="571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59"/>
        <v>1752</v>
      </c>
      <c r="N2794">
        <f t="shared" si="560"/>
        <v>1564</v>
      </c>
      <c r="O2794">
        <f t="shared" si="561"/>
        <v>0.83995069463475347</v>
      </c>
      <c r="P2794">
        <f t="shared" si="562"/>
        <v>0</v>
      </c>
      <c r="Q2794">
        <f t="shared" si="563"/>
        <v>40.478566441075039</v>
      </c>
      <c r="R2794">
        <f t="shared" si="564"/>
        <v>40</v>
      </c>
      <c r="S2794">
        <f>INDEX(Weights!$B$1:$B$36,MATCH(Matches!H1576,Weights!$A$1:$A$36,0))</f>
        <v>20</v>
      </c>
      <c r="T2794">
        <f t="shared" si="565"/>
        <v>1852</v>
      </c>
      <c r="U2794">
        <f t="shared" si="566"/>
        <v>1564</v>
      </c>
      <c r="V2794">
        <f t="shared" si="567"/>
        <v>288</v>
      </c>
      <c r="W2794">
        <f t="shared" si="568"/>
        <v>-1</v>
      </c>
      <c r="X2794">
        <f t="shared" si="569"/>
        <v>0</v>
      </c>
      <c r="Y2794">
        <f t="shared" si="570"/>
        <v>-1</v>
      </c>
      <c r="AA2794" t="str">
        <f t="shared" si="571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59"/>
        <v>1689</v>
      </c>
      <c r="N2795">
        <f t="shared" si="560"/>
        <v>1504</v>
      </c>
      <c r="O2795">
        <f t="shared" si="561"/>
        <v>0.83761545837139739</v>
      </c>
      <c r="P2795">
        <f t="shared" si="562"/>
        <v>0</v>
      </c>
      <c r="Q2795">
        <f t="shared" si="563"/>
        <v>40.591418962237505</v>
      </c>
      <c r="R2795">
        <f t="shared" si="564"/>
        <v>40</v>
      </c>
      <c r="S2795">
        <f>INDEX(Weights!$B$1:$B$36,MATCH(Matches!H2262,Weights!$A$1:$A$36,0))</f>
        <v>20</v>
      </c>
      <c r="T2795">
        <f t="shared" si="565"/>
        <v>1789</v>
      </c>
      <c r="U2795">
        <f t="shared" si="566"/>
        <v>1504</v>
      </c>
      <c r="V2795">
        <f t="shared" si="567"/>
        <v>285</v>
      </c>
      <c r="W2795">
        <f t="shared" si="568"/>
        <v>-1</v>
      </c>
      <c r="X2795">
        <f t="shared" si="569"/>
        <v>0</v>
      </c>
      <c r="Y2795">
        <f t="shared" si="570"/>
        <v>-1</v>
      </c>
      <c r="AA2795" t="str">
        <f t="shared" si="571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59"/>
        <v>1964</v>
      </c>
      <c r="N2796">
        <f t="shared" si="560"/>
        <v>1748</v>
      </c>
      <c r="O2796">
        <f t="shared" si="561"/>
        <v>0.86045116175771219</v>
      </c>
      <c r="P2796">
        <f t="shared" si="562"/>
        <v>0</v>
      </c>
      <c r="Q2796">
        <f t="shared" si="563"/>
        <v>39.514154331020357</v>
      </c>
      <c r="R2796">
        <f t="shared" si="564"/>
        <v>40</v>
      </c>
      <c r="S2796">
        <f>INDEX(Weights!$B$1:$B$36,MATCH(Matches!H2561,Weights!$A$1:$A$36,0))</f>
        <v>40</v>
      </c>
      <c r="T2796">
        <f t="shared" si="565"/>
        <v>2064</v>
      </c>
      <c r="U2796">
        <f t="shared" si="566"/>
        <v>1748</v>
      </c>
      <c r="V2796">
        <f t="shared" si="567"/>
        <v>316</v>
      </c>
      <c r="W2796">
        <f t="shared" si="568"/>
        <v>-1</v>
      </c>
      <c r="X2796">
        <f t="shared" si="569"/>
        <v>0</v>
      </c>
      <c r="Y2796">
        <f t="shared" si="570"/>
        <v>-1</v>
      </c>
      <c r="AA2796" t="str">
        <f t="shared" si="571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59"/>
        <v>1763</v>
      </c>
      <c r="N2797">
        <f t="shared" si="560"/>
        <v>1817</v>
      </c>
      <c r="O2797">
        <f t="shared" si="561"/>
        <v>0.56581520306923316</v>
      </c>
      <c r="P2797">
        <f t="shared" si="562"/>
        <v>0</v>
      </c>
      <c r="Q2797">
        <f t="shared" si="563"/>
        <v>60.090290638301845</v>
      </c>
      <c r="R2797">
        <f t="shared" si="564"/>
        <v>60</v>
      </c>
      <c r="S2797">
        <f>INDEX(Weights!$B$1:$B$36,MATCH(Matches!H2633,Weights!$A$1:$A$36,0))</f>
        <v>20</v>
      </c>
      <c r="T2797">
        <f t="shared" si="565"/>
        <v>1863</v>
      </c>
      <c r="U2797">
        <f t="shared" si="566"/>
        <v>1817</v>
      </c>
      <c r="V2797">
        <f t="shared" si="567"/>
        <v>46</v>
      </c>
      <c r="W2797">
        <f t="shared" si="568"/>
        <v>-2</v>
      </c>
      <c r="X2797">
        <f t="shared" si="569"/>
        <v>0</v>
      </c>
      <c r="Y2797">
        <f t="shared" si="570"/>
        <v>-2</v>
      </c>
      <c r="AA2797" t="str">
        <f t="shared" si="571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59"/>
        <v>1619</v>
      </c>
      <c r="N2798">
        <f t="shared" si="560"/>
        <v>1398</v>
      </c>
      <c r="O2798">
        <f t="shared" si="561"/>
        <v>0.86387147634185779</v>
      </c>
      <c r="P2798">
        <f t="shared" si="562"/>
        <v>0</v>
      </c>
      <c r="Q2798">
        <f t="shared" si="563"/>
        <v>40.51528607960374</v>
      </c>
      <c r="R2798">
        <f t="shared" si="564"/>
        <v>40</v>
      </c>
      <c r="S2798">
        <f>INDEX(Weights!$B$1:$B$36,MATCH(Matches!H776,Weights!$A$1:$A$36,0))</f>
        <v>40</v>
      </c>
      <c r="T2798">
        <f t="shared" si="565"/>
        <v>1719</v>
      </c>
      <c r="U2798">
        <f t="shared" si="566"/>
        <v>1398</v>
      </c>
      <c r="V2798">
        <f t="shared" si="567"/>
        <v>321</v>
      </c>
      <c r="W2798">
        <f t="shared" si="568"/>
        <v>-1</v>
      </c>
      <c r="X2798">
        <f t="shared" si="569"/>
        <v>0</v>
      </c>
      <c r="Y2798">
        <f t="shared" si="570"/>
        <v>-1</v>
      </c>
      <c r="AA2798" t="str">
        <f t="shared" si="571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59"/>
        <v>1723</v>
      </c>
      <c r="N2799">
        <f t="shared" si="560"/>
        <v>1823</v>
      </c>
      <c r="O2799">
        <f t="shared" si="561"/>
        <v>0.5</v>
      </c>
      <c r="P2799">
        <f t="shared" si="562"/>
        <v>0</v>
      </c>
      <c r="Q2799">
        <f t="shared" si="563"/>
        <v>70</v>
      </c>
      <c r="R2799">
        <f t="shared" si="564"/>
        <v>70</v>
      </c>
      <c r="S2799">
        <f>INDEX(Weights!$B$1:$B$36,MATCH(Matches!H1854,Weights!$A$1:$A$36,0))</f>
        <v>20</v>
      </c>
      <c r="T2799">
        <f t="shared" si="565"/>
        <v>1823</v>
      </c>
      <c r="U2799">
        <f t="shared" si="566"/>
        <v>1823</v>
      </c>
      <c r="V2799">
        <f t="shared" si="567"/>
        <v>0</v>
      </c>
      <c r="W2799">
        <f t="shared" si="568"/>
        <v>-3</v>
      </c>
      <c r="X2799">
        <f t="shared" si="569"/>
        <v>0</v>
      </c>
      <c r="Y2799">
        <f t="shared" si="570"/>
        <v>-3</v>
      </c>
      <c r="AA2799" t="str">
        <f t="shared" si="571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59"/>
        <v>829</v>
      </c>
      <c r="N2800">
        <f t="shared" si="560"/>
        <v>522</v>
      </c>
      <c r="O2800">
        <f t="shared" si="561"/>
        <v>0.91236665220546309</v>
      </c>
      <c r="P2800">
        <f t="shared" si="562"/>
        <v>0</v>
      </c>
      <c r="Q2800">
        <f t="shared" si="563"/>
        <v>39.457820946192228</v>
      </c>
      <c r="R2800">
        <f t="shared" si="564"/>
        <v>40</v>
      </c>
      <c r="S2800">
        <f>INDEX(Weights!$B$1:$B$36,MATCH(Matches!H125,Weights!$A$1:$A$36,0))</f>
        <v>40</v>
      </c>
      <c r="T2800">
        <f t="shared" si="565"/>
        <v>929</v>
      </c>
      <c r="U2800">
        <f t="shared" si="566"/>
        <v>522</v>
      </c>
      <c r="V2800">
        <f t="shared" si="567"/>
        <v>407</v>
      </c>
      <c r="W2800">
        <f t="shared" si="568"/>
        <v>-1</v>
      </c>
      <c r="X2800">
        <f t="shared" si="569"/>
        <v>0</v>
      </c>
      <c r="Y2800">
        <f t="shared" si="570"/>
        <v>-1</v>
      </c>
      <c r="AA2800" t="str">
        <f t="shared" si="571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59"/>
        <v>638</v>
      </c>
      <c r="N2801">
        <f t="shared" si="560"/>
        <v>376</v>
      </c>
      <c r="O2801">
        <f t="shared" si="561"/>
        <v>0.88932251371094684</v>
      </c>
      <c r="P2801">
        <f t="shared" si="562"/>
        <v>0</v>
      </c>
      <c r="Q2801">
        <f t="shared" si="563"/>
        <v>40.480252602376986</v>
      </c>
      <c r="R2801">
        <f t="shared" si="564"/>
        <v>40</v>
      </c>
      <c r="S2801">
        <f>INDEX(Weights!$B$1:$B$36,MATCH(Matches!H559,Weights!$A$1:$A$36,0))</f>
        <v>40</v>
      </c>
      <c r="T2801">
        <f t="shared" si="565"/>
        <v>738</v>
      </c>
      <c r="U2801">
        <f t="shared" si="566"/>
        <v>376</v>
      </c>
      <c r="V2801">
        <f t="shared" si="567"/>
        <v>362</v>
      </c>
      <c r="W2801">
        <f t="shared" si="568"/>
        <v>-1</v>
      </c>
      <c r="X2801">
        <f t="shared" si="569"/>
        <v>0</v>
      </c>
      <c r="Y2801">
        <f t="shared" si="570"/>
        <v>-1</v>
      </c>
      <c r="AA2801" t="str">
        <f t="shared" si="571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59"/>
        <v>1490</v>
      </c>
      <c r="N2802">
        <f t="shared" si="560"/>
        <v>1221</v>
      </c>
      <c r="O2802">
        <f t="shared" si="561"/>
        <v>0.89322691282579114</v>
      </c>
      <c r="P2802">
        <f t="shared" si="562"/>
        <v>0</v>
      </c>
      <c r="Q2802">
        <f t="shared" si="563"/>
        <v>40.303308692425382</v>
      </c>
      <c r="R2802">
        <f t="shared" si="564"/>
        <v>40</v>
      </c>
      <c r="S2802">
        <f>INDEX(Weights!$B$1:$B$36,MATCH(Matches!H1959,Weights!$A$1:$A$36,0))</f>
        <v>40</v>
      </c>
      <c r="T2802">
        <f t="shared" si="565"/>
        <v>1590</v>
      </c>
      <c r="U2802">
        <f t="shared" si="566"/>
        <v>1221</v>
      </c>
      <c r="V2802">
        <f t="shared" si="567"/>
        <v>369</v>
      </c>
      <c r="W2802">
        <f t="shared" si="568"/>
        <v>-1</v>
      </c>
      <c r="X2802">
        <f t="shared" si="569"/>
        <v>0</v>
      </c>
      <c r="Y2802">
        <f t="shared" si="570"/>
        <v>-1</v>
      </c>
      <c r="AA2802" t="str">
        <f t="shared" si="571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59"/>
        <v>1116</v>
      </c>
      <c r="N2803">
        <f t="shared" si="560"/>
        <v>853</v>
      </c>
      <c r="O2803">
        <f t="shared" si="561"/>
        <v>0.88988784218113282</v>
      </c>
      <c r="P2803">
        <f t="shared" si="562"/>
        <v>0</v>
      </c>
      <c r="Q2803">
        <f t="shared" si="563"/>
        <v>40.454536283767268</v>
      </c>
      <c r="R2803">
        <f t="shared" si="564"/>
        <v>40</v>
      </c>
      <c r="S2803">
        <f>INDEX(Weights!$B$1:$B$36,MATCH(Matches!H2275,Weights!$A$1:$A$36,0))</f>
        <v>40</v>
      </c>
      <c r="T2803">
        <f t="shared" si="565"/>
        <v>1216</v>
      </c>
      <c r="U2803">
        <f t="shared" si="566"/>
        <v>853</v>
      </c>
      <c r="V2803">
        <f t="shared" si="567"/>
        <v>363</v>
      </c>
      <c r="W2803">
        <f t="shared" si="568"/>
        <v>-1</v>
      </c>
      <c r="X2803">
        <f t="shared" si="569"/>
        <v>0</v>
      </c>
      <c r="Y2803">
        <f t="shared" si="570"/>
        <v>-1</v>
      </c>
      <c r="AA2803" t="str">
        <f t="shared" si="571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59"/>
        <v>1486</v>
      </c>
      <c r="N2804">
        <f t="shared" si="560"/>
        <v>1226</v>
      </c>
      <c r="O2804">
        <f t="shared" si="561"/>
        <v>0.88818423022188309</v>
      </c>
      <c r="P2804">
        <f t="shared" si="562"/>
        <v>0</v>
      </c>
      <c r="Q2804">
        <f t="shared" si="563"/>
        <v>40.532131482459</v>
      </c>
      <c r="R2804">
        <f t="shared" si="564"/>
        <v>40</v>
      </c>
      <c r="S2804">
        <f>INDEX(Weights!$B$1:$B$36,MATCH(Matches!H2340,Weights!$A$1:$A$36,0))</f>
        <v>40</v>
      </c>
      <c r="T2804">
        <f t="shared" si="565"/>
        <v>1586</v>
      </c>
      <c r="U2804">
        <f t="shared" si="566"/>
        <v>1226</v>
      </c>
      <c r="V2804">
        <f t="shared" si="567"/>
        <v>360</v>
      </c>
      <c r="W2804">
        <f t="shared" si="568"/>
        <v>-1</v>
      </c>
      <c r="X2804">
        <f t="shared" si="569"/>
        <v>0</v>
      </c>
      <c r="Y2804">
        <f t="shared" si="570"/>
        <v>-1</v>
      </c>
      <c r="AA2804" t="str">
        <f t="shared" si="571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59"/>
        <v>1627</v>
      </c>
      <c r="N2805">
        <f t="shared" si="560"/>
        <v>1335</v>
      </c>
      <c r="O2805">
        <f t="shared" si="561"/>
        <v>0.90521260402680392</v>
      </c>
      <c r="P2805">
        <f t="shared" si="562"/>
        <v>0</v>
      </c>
      <c r="Q2805">
        <f t="shared" si="563"/>
        <v>39.769662772983239</v>
      </c>
      <c r="R2805">
        <f t="shared" si="564"/>
        <v>40</v>
      </c>
      <c r="S2805">
        <f>INDEX(Weights!$B$1:$B$36,MATCH(Matches!H2371,Weights!$A$1:$A$36,0))</f>
        <v>50</v>
      </c>
      <c r="T2805">
        <f t="shared" si="565"/>
        <v>1727</v>
      </c>
      <c r="U2805">
        <f t="shared" si="566"/>
        <v>1335</v>
      </c>
      <c r="V2805">
        <f t="shared" si="567"/>
        <v>392</v>
      </c>
      <c r="W2805">
        <f t="shared" si="568"/>
        <v>-1</v>
      </c>
      <c r="X2805">
        <f t="shared" si="569"/>
        <v>0</v>
      </c>
      <c r="Y2805">
        <f t="shared" si="570"/>
        <v>-1</v>
      </c>
      <c r="AA2805" t="str">
        <f t="shared" si="571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59"/>
        <v>1678</v>
      </c>
      <c r="N2806">
        <f t="shared" si="560"/>
        <v>1410</v>
      </c>
      <c r="O2806">
        <f t="shared" si="561"/>
        <v>0.89267666000615409</v>
      </c>
      <c r="P2806">
        <f t="shared" si="562"/>
        <v>0</v>
      </c>
      <c r="Q2806">
        <f t="shared" si="563"/>
        <v>40.328151964622684</v>
      </c>
      <c r="R2806">
        <f t="shared" si="564"/>
        <v>40</v>
      </c>
      <c r="S2806">
        <f>INDEX(Weights!$B$1:$B$36,MATCH(Matches!H2529,Weights!$A$1:$A$36,0))</f>
        <v>20</v>
      </c>
      <c r="T2806">
        <f t="shared" si="565"/>
        <v>1778</v>
      </c>
      <c r="U2806">
        <f t="shared" si="566"/>
        <v>1410</v>
      </c>
      <c r="V2806">
        <f t="shared" si="567"/>
        <v>368</v>
      </c>
      <c r="W2806">
        <f t="shared" si="568"/>
        <v>-1</v>
      </c>
      <c r="X2806">
        <f t="shared" si="569"/>
        <v>0</v>
      </c>
      <c r="Y2806">
        <f t="shared" si="570"/>
        <v>-1</v>
      </c>
      <c r="AA2806" t="str">
        <f t="shared" si="571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59"/>
        <v>2010</v>
      </c>
      <c r="N2807">
        <f t="shared" si="560"/>
        <v>1696</v>
      </c>
      <c r="O2807">
        <f t="shared" si="561"/>
        <v>0.91553532670327564</v>
      </c>
      <c r="P2807">
        <f t="shared" si="562"/>
        <v>0</v>
      </c>
      <c r="Q2807">
        <f t="shared" si="563"/>
        <v>40.413514280472626</v>
      </c>
      <c r="R2807">
        <f t="shared" si="564"/>
        <v>40</v>
      </c>
      <c r="S2807">
        <f>INDEX(Weights!$B$1:$B$36,MATCH(Matches!H575,Weights!$A$1:$A$36,0))</f>
        <v>20</v>
      </c>
      <c r="T2807">
        <f t="shared" si="565"/>
        <v>2110</v>
      </c>
      <c r="U2807">
        <f t="shared" si="566"/>
        <v>1696</v>
      </c>
      <c r="V2807">
        <f t="shared" si="567"/>
        <v>414</v>
      </c>
      <c r="W2807">
        <f t="shared" si="568"/>
        <v>-1</v>
      </c>
      <c r="X2807">
        <f t="shared" si="569"/>
        <v>0</v>
      </c>
      <c r="Y2807">
        <f t="shared" si="570"/>
        <v>-1</v>
      </c>
      <c r="AA2807" t="str">
        <f t="shared" si="571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59"/>
        <v>2091</v>
      </c>
      <c r="N2808">
        <f t="shared" si="560"/>
        <v>1726</v>
      </c>
      <c r="O2808">
        <f t="shared" si="561"/>
        <v>0.93564100596821764</v>
      </c>
      <c r="P2808">
        <f t="shared" si="562"/>
        <v>0</v>
      </c>
      <c r="Q2808">
        <f t="shared" si="563"/>
        <v>39.54508167554259</v>
      </c>
      <c r="R2808">
        <f t="shared" si="564"/>
        <v>40</v>
      </c>
      <c r="S2808">
        <f>INDEX(Weights!$B$1:$B$36,MATCH(Matches!H1768,Weights!$A$1:$A$36,0))</f>
        <v>20</v>
      </c>
      <c r="T2808">
        <f t="shared" si="565"/>
        <v>2191</v>
      </c>
      <c r="U2808">
        <f t="shared" si="566"/>
        <v>1726</v>
      </c>
      <c r="V2808">
        <f t="shared" si="567"/>
        <v>465</v>
      </c>
      <c r="W2808">
        <f t="shared" si="568"/>
        <v>-1</v>
      </c>
      <c r="X2808">
        <f t="shared" si="569"/>
        <v>0</v>
      </c>
      <c r="Y2808">
        <f t="shared" si="570"/>
        <v>-1</v>
      </c>
      <c r="AA2808" t="str">
        <f t="shared" si="571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59"/>
        <v>1640</v>
      </c>
      <c r="N2809">
        <f t="shared" si="560"/>
        <v>1654</v>
      </c>
      <c r="O2809">
        <f t="shared" si="561"/>
        <v>0.62129672312245454</v>
      </c>
      <c r="P2809">
        <f t="shared" si="562"/>
        <v>0</v>
      </c>
      <c r="Q2809">
        <f t="shared" si="563"/>
        <v>59.552865197886263</v>
      </c>
      <c r="R2809">
        <f t="shared" si="564"/>
        <v>60</v>
      </c>
      <c r="S2809">
        <f>INDEX(Weights!$B$1:$B$36,MATCH(Matches!H2711,Weights!$A$1:$A$36,0))</f>
        <v>20</v>
      </c>
      <c r="T2809">
        <f t="shared" si="565"/>
        <v>1740</v>
      </c>
      <c r="U2809">
        <f t="shared" si="566"/>
        <v>1654</v>
      </c>
      <c r="V2809">
        <f t="shared" si="567"/>
        <v>86</v>
      </c>
      <c r="W2809">
        <f t="shared" si="568"/>
        <v>-2</v>
      </c>
      <c r="X2809">
        <f t="shared" si="569"/>
        <v>0</v>
      </c>
      <c r="Y2809">
        <f t="shared" si="570"/>
        <v>-2</v>
      </c>
      <c r="AA2809" t="str">
        <f t="shared" si="571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59"/>
        <v>1628</v>
      </c>
      <c r="N2810">
        <f t="shared" si="560"/>
        <v>1176</v>
      </c>
      <c r="O2810">
        <f t="shared" si="561"/>
        <v>0.95998131798294117</v>
      </c>
      <c r="P2810">
        <f t="shared" si="562"/>
        <v>0</v>
      </c>
      <c r="Q2810">
        <f t="shared" si="563"/>
        <v>39.584103657187271</v>
      </c>
      <c r="R2810">
        <f t="shared" si="564"/>
        <v>40</v>
      </c>
      <c r="S2810">
        <f>INDEX(Weights!$B$1:$B$36,MATCH(Matches!H600,Weights!$A$1:$A$36,0))</f>
        <v>20</v>
      </c>
      <c r="T2810">
        <f t="shared" si="565"/>
        <v>1728</v>
      </c>
      <c r="U2810">
        <f t="shared" si="566"/>
        <v>1176</v>
      </c>
      <c r="V2810">
        <f t="shared" si="567"/>
        <v>552</v>
      </c>
      <c r="W2810">
        <f t="shared" si="568"/>
        <v>-1</v>
      </c>
      <c r="X2810">
        <f t="shared" si="569"/>
        <v>0</v>
      </c>
      <c r="Y2810">
        <f t="shared" si="570"/>
        <v>-1</v>
      </c>
      <c r="AA2810" t="str">
        <f t="shared" si="571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59"/>
        <v>602</v>
      </c>
      <c r="N2811">
        <f t="shared" si="560"/>
        <v>669</v>
      </c>
      <c r="O2811">
        <f t="shared" si="561"/>
        <v>0.54734851804586471</v>
      </c>
      <c r="P2811">
        <f t="shared" si="562"/>
        <v>0</v>
      </c>
      <c r="Q2811">
        <f t="shared" si="563"/>
        <v>69.425601325581397</v>
      </c>
      <c r="R2811">
        <f t="shared" si="564"/>
        <v>70</v>
      </c>
      <c r="S2811">
        <f>INDEX(Weights!$B$1:$B$36,MATCH(Matches!H606,Weights!$A$1:$A$36,0))</f>
        <v>40</v>
      </c>
      <c r="T2811">
        <f t="shared" si="565"/>
        <v>702</v>
      </c>
      <c r="U2811">
        <f t="shared" si="566"/>
        <v>669</v>
      </c>
      <c r="V2811">
        <f t="shared" si="567"/>
        <v>33</v>
      </c>
      <c r="W2811">
        <f t="shared" si="568"/>
        <v>-3</v>
      </c>
      <c r="X2811">
        <f t="shared" si="569"/>
        <v>0</v>
      </c>
      <c r="Y2811">
        <f t="shared" si="570"/>
        <v>-3</v>
      </c>
      <c r="AA2811" t="str">
        <f t="shared" si="571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59"/>
        <v>2021</v>
      </c>
      <c r="N2812">
        <f t="shared" si="560"/>
        <v>1921</v>
      </c>
      <c r="O2812">
        <f t="shared" si="561"/>
        <v>0.75974692664795784</v>
      </c>
      <c r="P2812">
        <f t="shared" si="562"/>
        <v>0</v>
      </c>
      <c r="Q2812">
        <f t="shared" si="563"/>
        <v>50.016655108639839</v>
      </c>
      <c r="R2812">
        <f t="shared" si="564"/>
        <v>50</v>
      </c>
      <c r="S2812">
        <f>INDEX(Weights!$B$1:$B$36,MATCH(Matches!H1535,Weights!$A$1:$A$36,0))</f>
        <v>40</v>
      </c>
      <c r="T2812">
        <f t="shared" si="565"/>
        <v>2121</v>
      </c>
      <c r="U2812">
        <f t="shared" si="566"/>
        <v>1921</v>
      </c>
      <c r="V2812">
        <f t="shared" si="567"/>
        <v>200</v>
      </c>
      <c r="W2812">
        <f t="shared" si="568"/>
        <v>-1</v>
      </c>
      <c r="X2812">
        <f t="shared" si="569"/>
        <v>0</v>
      </c>
      <c r="Y2812">
        <f t="shared" si="570"/>
        <v>-1</v>
      </c>
      <c r="AA2812" t="str">
        <f t="shared" si="571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59"/>
        <v>1470</v>
      </c>
      <c r="N2813">
        <f t="shared" si="560"/>
        <v>1470</v>
      </c>
      <c r="O2813">
        <f t="shared" si="561"/>
        <v>0.64006499980288512</v>
      </c>
      <c r="P2813">
        <f t="shared" si="562"/>
        <v>0</v>
      </c>
      <c r="Q2813">
        <f t="shared" si="563"/>
        <v>59.368970357233259</v>
      </c>
      <c r="R2813">
        <f t="shared" si="564"/>
        <v>60</v>
      </c>
      <c r="S2813">
        <f>INDEX(Weights!$B$1:$B$36,MATCH(Matches!H1865,Weights!$A$1:$A$36,0))</f>
        <v>40</v>
      </c>
      <c r="T2813">
        <f t="shared" si="565"/>
        <v>1570</v>
      </c>
      <c r="U2813">
        <f t="shared" si="566"/>
        <v>1470</v>
      </c>
      <c r="V2813">
        <f t="shared" si="567"/>
        <v>100</v>
      </c>
      <c r="W2813">
        <f t="shared" si="568"/>
        <v>-2</v>
      </c>
      <c r="X2813">
        <f t="shared" si="569"/>
        <v>0</v>
      </c>
      <c r="Y2813">
        <f t="shared" si="570"/>
        <v>-2</v>
      </c>
      <c r="AA2813" t="str">
        <f t="shared" si="571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59"/>
        <v>1524</v>
      </c>
      <c r="N2814">
        <f t="shared" si="560"/>
        <v>1599</v>
      </c>
      <c r="O2814">
        <f t="shared" si="561"/>
        <v>0.53591592694510226</v>
      </c>
      <c r="P2814">
        <f t="shared" si="562"/>
        <v>0</v>
      </c>
      <c r="Q2814">
        <f t="shared" si="563"/>
        <v>70.906644287682482</v>
      </c>
      <c r="R2814">
        <f t="shared" si="564"/>
        <v>70</v>
      </c>
      <c r="S2814">
        <f>INDEX(Weights!$B$1:$B$36,MATCH(Matches!H2602,Weights!$A$1:$A$36,0))</f>
        <v>40</v>
      </c>
      <c r="T2814">
        <f t="shared" si="565"/>
        <v>1624</v>
      </c>
      <c r="U2814">
        <f t="shared" si="566"/>
        <v>1599</v>
      </c>
      <c r="V2814">
        <f t="shared" si="567"/>
        <v>25</v>
      </c>
      <c r="W2814">
        <f t="shared" si="568"/>
        <v>-3</v>
      </c>
      <c r="X2814">
        <f t="shared" si="569"/>
        <v>0</v>
      </c>
      <c r="Y2814">
        <f t="shared" si="570"/>
        <v>-3</v>
      </c>
      <c r="AA2814" t="str">
        <f t="shared" si="571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59"/>
        <v>1156</v>
      </c>
      <c r="N2815">
        <f t="shared" si="560"/>
        <v>678</v>
      </c>
      <c r="O2815">
        <f t="shared" si="561"/>
        <v>0.96535142006963059</v>
      </c>
      <c r="P2815">
        <f t="shared" si="562"/>
        <v>0</v>
      </c>
      <c r="Q2815">
        <f t="shared" si="563"/>
        <v>40.399795545115516</v>
      </c>
      <c r="R2815">
        <f t="shared" si="564"/>
        <v>40</v>
      </c>
      <c r="S2815">
        <f>INDEX(Weights!$B$1:$B$36,MATCH(Matches!H135,Weights!$A$1:$A$36,0))</f>
        <v>40</v>
      </c>
      <c r="T2815">
        <f t="shared" si="565"/>
        <v>1256</v>
      </c>
      <c r="U2815">
        <f t="shared" si="566"/>
        <v>678</v>
      </c>
      <c r="V2815">
        <f t="shared" si="567"/>
        <v>578</v>
      </c>
      <c r="W2815">
        <f t="shared" si="568"/>
        <v>-1</v>
      </c>
      <c r="X2815">
        <f t="shared" si="569"/>
        <v>0</v>
      </c>
      <c r="Y2815">
        <f t="shared" si="570"/>
        <v>-1</v>
      </c>
      <c r="AA2815" t="str">
        <f t="shared" si="571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59"/>
        <v>1772</v>
      </c>
      <c r="N2816">
        <f t="shared" si="560"/>
        <v>1756</v>
      </c>
      <c r="O2816">
        <f t="shared" si="561"/>
        <v>0.66099909124635825</v>
      </c>
      <c r="P2816">
        <f t="shared" si="562"/>
        <v>0</v>
      </c>
      <c r="Q2816">
        <f t="shared" si="563"/>
        <v>60.51445535965459</v>
      </c>
      <c r="R2816">
        <f t="shared" si="564"/>
        <v>60</v>
      </c>
      <c r="S2816">
        <f>INDEX(Weights!$B$1:$B$36,MATCH(Matches!H773,Weights!$A$1:$A$36,0))</f>
        <v>40</v>
      </c>
      <c r="T2816">
        <f t="shared" si="565"/>
        <v>1872</v>
      </c>
      <c r="U2816">
        <f t="shared" si="566"/>
        <v>1756</v>
      </c>
      <c r="V2816">
        <f t="shared" si="567"/>
        <v>116</v>
      </c>
      <c r="W2816">
        <f t="shared" si="568"/>
        <v>-2</v>
      </c>
      <c r="X2816">
        <f t="shared" si="569"/>
        <v>0</v>
      </c>
      <c r="Y2816">
        <f t="shared" si="570"/>
        <v>-2</v>
      </c>
      <c r="AA2816" t="str">
        <f t="shared" si="571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59"/>
        <v>1524</v>
      </c>
      <c r="N2817">
        <f t="shared" si="560"/>
        <v>1578</v>
      </c>
      <c r="O2817">
        <f t="shared" si="561"/>
        <v>0.56581520306923316</v>
      </c>
      <c r="P2817">
        <f t="shared" si="562"/>
        <v>0</v>
      </c>
      <c r="Q2817">
        <f t="shared" si="563"/>
        <v>70.694459574472759</v>
      </c>
      <c r="R2817">
        <f t="shared" si="564"/>
        <v>70</v>
      </c>
      <c r="S2817">
        <f>INDEX(Weights!$B$1:$B$36,MATCH(Matches!H782,Weights!$A$1:$A$36,0))</f>
        <v>40</v>
      </c>
      <c r="T2817">
        <f t="shared" si="565"/>
        <v>1624</v>
      </c>
      <c r="U2817">
        <f t="shared" si="566"/>
        <v>1578</v>
      </c>
      <c r="V2817">
        <f t="shared" si="567"/>
        <v>46</v>
      </c>
      <c r="W2817">
        <f t="shared" si="568"/>
        <v>-3</v>
      </c>
      <c r="X2817">
        <f t="shared" si="569"/>
        <v>0</v>
      </c>
      <c r="Y2817">
        <f t="shared" si="570"/>
        <v>-3</v>
      </c>
      <c r="AA2817" t="str">
        <f t="shared" si="571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41" si="572">K2818-J2818</f>
        <v>1350</v>
      </c>
      <c r="N2818">
        <f t="shared" ref="N2818:N2841" si="573">L2818+J2818</f>
        <v>1336</v>
      </c>
      <c r="O2818">
        <f t="shared" ref="O2818:O2841" si="574">1/(10^(-V2818/400)+1)</f>
        <v>0.65841452091691255</v>
      </c>
      <c r="P2818">
        <f t="shared" ref="P2818:P2841" si="575">IF(F2818&gt;G2818,1,IF(F2818=G2818,0.5,0))</f>
        <v>0</v>
      </c>
      <c r="Q2818">
        <f t="shared" ref="Q2818:Q2841" si="576">(M2818-K2818)/(O2818-P2818)</f>
        <v>60.752001557158444</v>
      </c>
      <c r="R2818">
        <f t="shared" ref="R2818:R2841" si="577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41" si="578">M2818+IF(ISBLANK(I2818),100,0)</f>
        <v>1450</v>
      </c>
      <c r="U2818">
        <f t="shared" ref="U2818:U2841" si="579">N2818</f>
        <v>1336</v>
      </c>
      <c r="V2818">
        <f t="shared" ref="V2818:V2841" si="580">ABS(T2818-U2818)</f>
        <v>114</v>
      </c>
      <c r="W2818">
        <f t="shared" ref="W2818:W2841" si="581">IF(U2818&gt;T2818,G2818-F2818,F2818-G2818)</f>
        <v>-2</v>
      </c>
      <c r="X2818">
        <f t="shared" ref="X2818:X2841" si="582">IF(W2818=4,1,0)</f>
        <v>0</v>
      </c>
      <c r="Y2818">
        <f t="shared" ref="Y2818:Y2841" si="583">IF(W2818&lt;0,MAX(W2818,-3),MIN(W2818,7))</f>
        <v>-2</v>
      </c>
      <c r="AA2818" t="str">
        <f t="shared" si="571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72"/>
        <v>1763</v>
      </c>
      <c r="N2819">
        <f t="shared" si="573"/>
        <v>1814</v>
      </c>
      <c r="O2819">
        <f t="shared" si="574"/>
        <v>0.57005282358398823</v>
      </c>
      <c r="P2819">
        <f t="shared" si="575"/>
        <v>0</v>
      </c>
      <c r="Q2819">
        <f t="shared" si="576"/>
        <v>70.168935833902836</v>
      </c>
      <c r="R2819">
        <f t="shared" si="577"/>
        <v>70</v>
      </c>
      <c r="S2819">
        <f>INDEX(Weights!$B$1:$B$36,MATCH(Matches!H1839,Weights!$A$1:$A$36,0))</f>
        <v>40</v>
      </c>
      <c r="T2819">
        <f t="shared" si="578"/>
        <v>1863</v>
      </c>
      <c r="U2819">
        <f t="shared" si="579"/>
        <v>1814</v>
      </c>
      <c r="V2819">
        <f t="shared" si="580"/>
        <v>49</v>
      </c>
      <c r="W2819">
        <f t="shared" si="581"/>
        <v>-3</v>
      </c>
      <c r="X2819">
        <f t="shared" si="582"/>
        <v>0</v>
      </c>
      <c r="Y2819">
        <f t="shared" si="583"/>
        <v>-3</v>
      </c>
      <c r="AA2819" t="str">
        <f t="shared" ref="AA2819:AA2841" si="584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72"/>
        <v>1285</v>
      </c>
      <c r="N2820">
        <f t="shared" si="573"/>
        <v>1269</v>
      </c>
      <c r="O2820">
        <f t="shared" si="574"/>
        <v>0.66099909124635825</v>
      </c>
      <c r="P2820">
        <f t="shared" si="575"/>
        <v>0</v>
      </c>
      <c r="Q2820">
        <f t="shared" si="576"/>
        <v>60.51445535965459</v>
      </c>
      <c r="R2820">
        <f t="shared" si="577"/>
        <v>60</v>
      </c>
      <c r="S2820">
        <f>INDEX(Weights!$B$1:$B$36,MATCH(Matches!H2251,Weights!$A$1:$A$36,0))</f>
        <v>20</v>
      </c>
      <c r="T2820">
        <f t="shared" si="578"/>
        <v>1385</v>
      </c>
      <c r="U2820">
        <f t="shared" si="579"/>
        <v>1269</v>
      </c>
      <c r="V2820">
        <f t="shared" si="580"/>
        <v>116</v>
      </c>
      <c r="W2820">
        <f t="shared" si="581"/>
        <v>-2</v>
      </c>
      <c r="X2820">
        <f t="shared" si="582"/>
        <v>0</v>
      </c>
      <c r="Y2820">
        <f t="shared" si="583"/>
        <v>-2</v>
      </c>
      <c r="AA2820" t="str">
        <f t="shared" si="584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72"/>
        <v>1804</v>
      </c>
      <c r="N2821">
        <f t="shared" si="573"/>
        <v>1759</v>
      </c>
      <c r="O2821">
        <f t="shared" si="574"/>
        <v>0.69734507858985317</v>
      </c>
      <c r="P2821">
        <f t="shared" si="575"/>
        <v>0</v>
      </c>
      <c r="Q2821">
        <f t="shared" si="576"/>
        <v>60.228431073079243</v>
      </c>
      <c r="R2821">
        <f t="shared" si="577"/>
        <v>60</v>
      </c>
      <c r="S2821">
        <f>INDEX(Weights!$B$1:$B$36,MATCH(Matches!H2468,Weights!$A$1:$A$36,0))</f>
        <v>40</v>
      </c>
      <c r="T2821">
        <f t="shared" si="578"/>
        <v>1904</v>
      </c>
      <c r="U2821">
        <f t="shared" si="579"/>
        <v>1759</v>
      </c>
      <c r="V2821">
        <f t="shared" si="580"/>
        <v>145</v>
      </c>
      <c r="W2821">
        <f t="shared" si="581"/>
        <v>-2</v>
      </c>
      <c r="X2821">
        <f t="shared" si="582"/>
        <v>0</v>
      </c>
      <c r="Y2821">
        <f t="shared" si="583"/>
        <v>-2</v>
      </c>
      <c r="AA2821" t="str">
        <f t="shared" si="584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72"/>
        <v>1376</v>
      </c>
      <c r="N2822">
        <f t="shared" si="573"/>
        <v>1310</v>
      </c>
      <c r="O2822">
        <f t="shared" si="574"/>
        <v>0.72223453364917056</v>
      </c>
      <c r="P2822">
        <f t="shared" si="575"/>
        <v>0</v>
      </c>
      <c r="Q2822">
        <f t="shared" si="576"/>
        <v>59.53744662795021</v>
      </c>
      <c r="R2822">
        <f t="shared" si="577"/>
        <v>60</v>
      </c>
      <c r="S2822">
        <f>INDEX(Weights!$B$1:$B$36,MATCH(Matches!H1220,Weights!$A$1:$A$36,0))</f>
        <v>30</v>
      </c>
      <c r="T2822">
        <f t="shared" si="578"/>
        <v>1476</v>
      </c>
      <c r="U2822">
        <f t="shared" si="579"/>
        <v>1310</v>
      </c>
      <c r="V2822">
        <f t="shared" si="580"/>
        <v>166</v>
      </c>
      <c r="W2822">
        <f t="shared" si="581"/>
        <v>-2</v>
      </c>
      <c r="X2822">
        <f t="shared" si="582"/>
        <v>0</v>
      </c>
      <c r="Y2822">
        <f t="shared" si="583"/>
        <v>-2</v>
      </c>
      <c r="AA2822" t="str">
        <f t="shared" si="584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72"/>
        <v>1858</v>
      </c>
      <c r="N2823">
        <f t="shared" si="573"/>
        <v>1602</v>
      </c>
      <c r="O2823">
        <f t="shared" si="574"/>
        <v>0.88587694258584959</v>
      </c>
      <c r="P2823">
        <f t="shared" si="575"/>
        <v>0</v>
      </c>
      <c r="Q2823">
        <f t="shared" si="576"/>
        <v>49.668298027449787</v>
      </c>
      <c r="R2823">
        <f t="shared" si="577"/>
        <v>50</v>
      </c>
      <c r="S2823">
        <f>INDEX(Weights!$B$1:$B$36,MATCH(Matches!H523,Weights!$A$1:$A$36,0))</f>
        <v>40</v>
      </c>
      <c r="T2823">
        <f t="shared" si="578"/>
        <v>1958</v>
      </c>
      <c r="U2823">
        <f t="shared" si="579"/>
        <v>1602</v>
      </c>
      <c r="V2823">
        <f t="shared" si="580"/>
        <v>356</v>
      </c>
      <c r="W2823">
        <f t="shared" si="581"/>
        <v>-1</v>
      </c>
      <c r="X2823">
        <f t="shared" si="582"/>
        <v>0</v>
      </c>
      <c r="Y2823">
        <f t="shared" si="583"/>
        <v>-1</v>
      </c>
      <c r="AA2823" t="str">
        <f t="shared" si="584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72"/>
        <v>1540</v>
      </c>
      <c r="N2824">
        <f t="shared" si="573"/>
        <v>1469</v>
      </c>
      <c r="O2824">
        <f t="shared" si="574"/>
        <v>0.7279715135441962</v>
      </c>
      <c r="P2824">
        <f t="shared" si="575"/>
        <v>0</v>
      </c>
      <c r="Q2824">
        <f t="shared" si="576"/>
        <v>60.441925516813093</v>
      </c>
      <c r="R2824">
        <f t="shared" si="577"/>
        <v>60</v>
      </c>
      <c r="S2824">
        <f>INDEX(Weights!$B$1:$B$36,MATCH(Matches!H1654,Weights!$A$1:$A$36,0))</f>
        <v>40</v>
      </c>
      <c r="T2824">
        <f t="shared" si="578"/>
        <v>1640</v>
      </c>
      <c r="U2824">
        <f t="shared" si="579"/>
        <v>1469</v>
      </c>
      <c r="V2824">
        <f t="shared" si="580"/>
        <v>171</v>
      </c>
      <c r="W2824">
        <f t="shared" si="581"/>
        <v>-2</v>
      </c>
      <c r="X2824">
        <f t="shared" si="582"/>
        <v>0</v>
      </c>
      <c r="Y2824">
        <f t="shared" si="583"/>
        <v>-2</v>
      </c>
      <c r="AA2824" t="str">
        <f t="shared" si="584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72"/>
        <v>1674</v>
      </c>
      <c r="N2825">
        <f t="shared" si="573"/>
        <v>1600</v>
      </c>
      <c r="O2825">
        <f t="shared" si="574"/>
        <v>0.73137785783938836</v>
      </c>
      <c r="P2825">
        <f t="shared" si="575"/>
        <v>0</v>
      </c>
      <c r="Q2825">
        <f t="shared" si="576"/>
        <v>60.160421221915726</v>
      </c>
      <c r="R2825">
        <f t="shared" si="577"/>
        <v>60</v>
      </c>
      <c r="S2825">
        <f>INDEX(Weights!$B$1:$B$36,MATCH(Matches!H2269,Weights!$A$1:$A$36,0))</f>
        <v>40</v>
      </c>
      <c r="T2825">
        <f t="shared" si="578"/>
        <v>1774</v>
      </c>
      <c r="U2825">
        <f t="shared" si="579"/>
        <v>1600</v>
      </c>
      <c r="V2825">
        <f t="shared" si="580"/>
        <v>174</v>
      </c>
      <c r="W2825">
        <f t="shared" si="581"/>
        <v>-2</v>
      </c>
      <c r="X2825">
        <f t="shared" si="582"/>
        <v>0</v>
      </c>
      <c r="Y2825">
        <f t="shared" si="583"/>
        <v>-2</v>
      </c>
      <c r="AA2825" t="str">
        <f t="shared" si="584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72"/>
        <v>1788</v>
      </c>
      <c r="N2826">
        <f t="shared" si="573"/>
        <v>1795</v>
      </c>
      <c r="O2826">
        <f t="shared" si="574"/>
        <v>0.63073028861620217</v>
      </c>
      <c r="P2826">
        <f t="shared" si="575"/>
        <v>0</v>
      </c>
      <c r="Q2826">
        <f t="shared" si="576"/>
        <v>69.760404398105408</v>
      </c>
      <c r="R2826">
        <f t="shared" si="577"/>
        <v>70</v>
      </c>
      <c r="S2826">
        <f>INDEX(Weights!$B$1:$B$36,MATCH(Matches!H2589,Weights!$A$1:$A$36,0))</f>
        <v>50</v>
      </c>
      <c r="T2826">
        <f t="shared" si="578"/>
        <v>1888</v>
      </c>
      <c r="U2826">
        <f t="shared" si="579"/>
        <v>1795</v>
      </c>
      <c r="V2826">
        <f t="shared" si="580"/>
        <v>93</v>
      </c>
      <c r="W2826">
        <f t="shared" si="581"/>
        <v>-3</v>
      </c>
      <c r="X2826">
        <f t="shared" si="582"/>
        <v>0</v>
      </c>
      <c r="Y2826">
        <f t="shared" si="583"/>
        <v>-3</v>
      </c>
      <c r="AA2826" t="str">
        <f t="shared" si="584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72"/>
        <v>1215</v>
      </c>
      <c r="N2827">
        <f t="shared" si="573"/>
        <v>1131</v>
      </c>
      <c r="O2827">
        <f t="shared" si="574"/>
        <v>0.74253555894306977</v>
      </c>
      <c r="P2827">
        <f t="shared" si="575"/>
        <v>0</v>
      </c>
      <c r="Q2827">
        <f t="shared" si="576"/>
        <v>60.603158270363927</v>
      </c>
      <c r="R2827">
        <f t="shared" si="577"/>
        <v>60</v>
      </c>
      <c r="S2827">
        <f>INDEX(Weights!$B$1:$B$36,MATCH(Matches!H476,Weights!$A$1:$A$36,0))</f>
        <v>50</v>
      </c>
      <c r="T2827">
        <f t="shared" si="578"/>
        <v>1315</v>
      </c>
      <c r="U2827">
        <f t="shared" si="579"/>
        <v>1131</v>
      </c>
      <c r="V2827">
        <f t="shared" si="580"/>
        <v>184</v>
      </c>
      <c r="W2827">
        <f t="shared" si="581"/>
        <v>-2</v>
      </c>
      <c r="X2827">
        <f t="shared" si="582"/>
        <v>0</v>
      </c>
      <c r="Y2827">
        <f t="shared" si="583"/>
        <v>-2</v>
      </c>
      <c r="AA2827" t="str">
        <f t="shared" si="584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72"/>
        <v>684</v>
      </c>
      <c r="N2828">
        <f t="shared" si="573"/>
        <v>675</v>
      </c>
      <c r="O2828">
        <f t="shared" si="574"/>
        <v>0.65191203987466362</v>
      </c>
      <c r="P2828">
        <f t="shared" si="575"/>
        <v>0</v>
      </c>
      <c r="Q2828">
        <f t="shared" si="576"/>
        <v>70.561666584412137</v>
      </c>
      <c r="R2828">
        <f t="shared" si="577"/>
        <v>70</v>
      </c>
      <c r="S2828">
        <f>INDEX(Weights!$B$1:$B$36,MATCH(Matches!H556,Weights!$A$1:$A$36,0))</f>
        <v>40</v>
      </c>
      <c r="T2828">
        <f t="shared" si="578"/>
        <v>784</v>
      </c>
      <c r="U2828">
        <f t="shared" si="579"/>
        <v>675</v>
      </c>
      <c r="V2828">
        <f t="shared" si="580"/>
        <v>109</v>
      </c>
      <c r="W2828">
        <f t="shared" si="581"/>
        <v>-3</v>
      </c>
      <c r="X2828">
        <f t="shared" si="582"/>
        <v>0</v>
      </c>
      <c r="Y2828">
        <f t="shared" si="583"/>
        <v>-3</v>
      </c>
      <c r="AA2828" t="str">
        <f t="shared" si="584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72"/>
        <v>1778</v>
      </c>
      <c r="N2829">
        <f t="shared" si="573"/>
        <v>1796</v>
      </c>
      <c r="O2829">
        <f t="shared" si="574"/>
        <v>0.61586410425375604</v>
      </c>
      <c r="P2829">
        <f t="shared" si="575"/>
        <v>0</v>
      </c>
      <c r="Q2829">
        <f t="shared" si="576"/>
        <v>74.691802432191281</v>
      </c>
      <c r="R2829">
        <f t="shared" si="577"/>
        <v>70</v>
      </c>
      <c r="S2829">
        <f>INDEX(Weights!$B$1:$B$36,MATCH(Matches!H2752,Weights!$A$1:$A$36,0))</f>
        <v>30</v>
      </c>
      <c r="T2829">
        <f t="shared" si="578"/>
        <v>1878</v>
      </c>
      <c r="U2829">
        <f t="shared" si="579"/>
        <v>1796</v>
      </c>
      <c r="V2829">
        <f t="shared" si="580"/>
        <v>82</v>
      </c>
      <c r="W2829">
        <f t="shared" si="581"/>
        <v>-4</v>
      </c>
      <c r="X2829">
        <f t="shared" si="582"/>
        <v>0</v>
      </c>
      <c r="Y2829">
        <f t="shared" si="583"/>
        <v>-3</v>
      </c>
      <c r="AA2829" t="str">
        <f t="shared" si="584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72"/>
        <v>1283</v>
      </c>
      <c r="N2830">
        <f t="shared" si="573"/>
        <v>1163</v>
      </c>
      <c r="O2830">
        <f t="shared" si="574"/>
        <v>0.78012960399315845</v>
      </c>
      <c r="P2830">
        <f t="shared" si="575"/>
        <v>0</v>
      </c>
      <c r="Q2830">
        <f t="shared" si="576"/>
        <v>60.24639977694293</v>
      </c>
      <c r="R2830">
        <f t="shared" si="577"/>
        <v>60</v>
      </c>
      <c r="S2830">
        <f>INDEX(Weights!$B$1:$B$36,MATCH(Matches!H5,Weights!$A$1:$A$36,0))</f>
        <v>40</v>
      </c>
      <c r="T2830">
        <f t="shared" si="578"/>
        <v>1383</v>
      </c>
      <c r="U2830">
        <f t="shared" si="579"/>
        <v>1163</v>
      </c>
      <c r="V2830">
        <f t="shared" si="580"/>
        <v>220</v>
      </c>
      <c r="W2830">
        <f t="shared" si="581"/>
        <v>-2</v>
      </c>
      <c r="X2830">
        <f t="shared" si="582"/>
        <v>0</v>
      </c>
      <c r="Y2830">
        <f t="shared" si="583"/>
        <v>-2</v>
      </c>
      <c r="AA2830" t="str">
        <f t="shared" si="584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72"/>
        <v>1197</v>
      </c>
      <c r="N2831">
        <f t="shared" si="573"/>
        <v>1262</v>
      </c>
      <c r="O2831">
        <f t="shared" si="574"/>
        <v>0.55019935325353697</v>
      </c>
      <c r="P2831">
        <f t="shared" si="575"/>
        <v>0</v>
      </c>
      <c r="Q2831">
        <f t="shared" si="576"/>
        <v>85.423582783351549</v>
      </c>
      <c r="R2831">
        <f t="shared" si="577"/>
        <v>90</v>
      </c>
      <c r="S2831">
        <f>INDEX(Weights!$B$1:$B$36,MATCH(Matches!H468,Weights!$A$1:$A$36,0))</f>
        <v>40</v>
      </c>
      <c r="T2831">
        <f t="shared" si="578"/>
        <v>1297</v>
      </c>
      <c r="U2831">
        <f t="shared" si="579"/>
        <v>1262</v>
      </c>
      <c r="V2831">
        <f t="shared" si="580"/>
        <v>35</v>
      </c>
      <c r="W2831">
        <f t="shared" si="581"/>
        <v>-6</v>
      </c>
      <c r="X2831">
        <f t="shared" si="582"/>
        <v>0</v>
      </c>
      <c r="Y2831">
        <f t="shared" si="583"/>
        <v>-3</v>
      </c>
      <c r="AA2831" t="str">
        <f t="shared" si="584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72"/>
        <v>1788</v>
      </c>
      <c r="N2832">
        <f t="shared" si="573"/>
        <v>1751</v>
      </c>
      <c r="O2832">
        <f t="shared" si="574"/>
        <v>0.68753824821234177</v>
      </c>
      <c r="P2832">
        <f t="shared" si="575"/>
        <v>0</v>
      </c>
      <c r="Q2832">
        <f t="shared" si="576"/>
        <v>69.814297786056414</v>
      </c>
      <c r="R2832">
        <f t="shared" si="577"/>
        <v>70</v>
      </c>
      <c r="S2832">
        <f>INDEX(Weights!$B$1:$B$36,MATCH(Matches!H697,Weights!$A$1:$A$36,0))</f>
        <v>40</v>
      </c>
      <c r="T2832">
        <f t="shared" si="578"/>
        <v>1888</v>
      </c>
      <c r="U2832">
        <f t="shared" si="579"/>
        <v>1751</v>
      </c>
      <c r="V2832">
        <f t="shared" si="580"/>
        <v>137</v>
      </c>
      <c r="W2832">
        <f t="shared" si="581"/>
        <v>-3</v>
      </c>
      <c r="X2832">
        <f t="shared" si="582"/>
        <v>0</v>
      </c>
      <c r="Y2832">
        <f t="shared" si="583"/>
        <v>-3</v>
      </c>
      <c r="AA2832" t="str">
        <f t="shared" si="584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72"/>
        <v>1630</v>
      </c>
      <c r="N2833">
        <f t="shared" si="573"/>
        <v>1578</v>
      </c>
      <c r="O2833">
        <f t="shared" si="574"/>
        <v>0.70578135971200251</v>
      </c>
      <c r="P2833">
        <f t="shared" si="575"/>
        <v>0</v>
      </c>
      <c r="Q2833">
        <f t="shared" si="576"/>
        <v>69.426599790046438</v>
      </c>
      <c r="R2833">
        <f t="shared" si="577"/>
        <v>70</v>
      </c>
      <c r="S2833">
        <f>INDEX(Weights!$B$1:$B$36,MATCH(Matches!H1861,Weights!$A$1:$A$36,0))</f>
        <v>40</v>
      </c>
      <c r="T2833">
        <f t="shared" si="578"/>
        <v>1730</v>
      </c>
      <c r="U2833">
        <f t="shared" si="579"/>
        <v>1578</v>
      </c>
      <c r="V2833">
        <f t="shared" si="580"/>
        <v>152</v>
      </c>
      <c r="W2833">
        <f t="shared" si="581"/>
        <v>-3</v>
      </c>
      <c r="X2833">
        <f t="shared" si="582"/>
        <v>0</v>
      </c>
      <c r="Y2833">
        <f t="shared" si="583"/>
        <v>-3</v>
      </c>
      <c r="AA2833" t="str">
        <f t="shared" si="584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72"/>
        <v>1755</v>
      </c>
      <c r="N2834">
        <f t="shared" si="573"/>
        <v>1711</v>
      </c>
      <c r="O2834">
        <f t="shared" si="574"/>
        <v>0.69612877042959986</v>
      </c>
      <c r="P2834">
        <f t="shared" si="575"/>
        <v>0</v>
      </c>
      <c r="Q2834">
        <f t="shared" si="576"/>
        <v>70.389275779768127</v>
      </c>
      <c r="R2834">
        <f t="shared" si="577"/>
        <v>70</v>
      </c>
      <c r="S2834">
        <f>INDEX(Weights!$B$1:$B$36,MATCH(Matches!H2824,Weights!$A$1:$A$36,0))</f>
        <v>40</v>
      </c>
      <c r="T2834">
        <f t="shared" si="578"/>
        <v>1855</v>
      </c>
      <c r="U2834">
        <f t="shared" si="579"/>
        <v>1711</v>
      </c>
      <c r="V2834">
        <f t="shared" si="580"/>
        <v>144</v>
      </c>
      <c r="W2834">
        <f t="shared" si="581"/>
        <v>-3</v>
      </c>
      <c r="X2834">
        <f t="shared" si="582"/>
        <v>0</v>
      </c>
      <c r="Y2834">
        <f t="shared" si="583"/>
        <v>-3</v>
      </c>
      <c r="AA2834" t="str">
        <f t="shared" si="584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72"/>
        <v>1684</v>
      </c>
      <c r="N2835">
        <f t="shared" si="573"/>
        <v>1621</v>
      </c>
      <c r="O2835">
        <f t="shared" si="574"/>
        <v>0.71875682989878198</v>
      </c>
      <c r="P2835">
        <f t="shared" si="575"/>
        <v>0</v>
      </c>
      <c r="Q2835">
        <f t="shared" si="576"/>
        <v>69.564556356342635</v>
      </c>
      <c r="R2835">
        <f t="shared" si="577"/>
        <v>70</v>
      </c>
      <c r="S2835">
        <f>INDEX(Weights!$B$1:$B$36,MATCH(Matches!H193,Weights!$A$1:$A$36,0))</f>
        <v>50</v>
      </c>
      <c r="T2835">
        <f t="shared" si="578"/>
        <v>1784</v>
      </c>
      <c r="U2835">
        <f t="shared" si="579"/>
        <v>1621</v>
      </c>
      <c r="V2835">
        <f t="shared" si="580"/>
        <v>163</v>
      </c>
      <c r="W2835">
        <f t="shared" si="581"/>
        <v>-3</v>
      </c>
      <c r="X2835">
        <f t="shared" si="582"/>
        <v>0</v>
      </c>
      <c r="Y2835">
        <f t="shared" si="583"/>
        <v>-3</v>
      </c>
      <c r="AA2835" t="str">
        <f t="shared" si="584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72"/>
        <v>1614</v>
      </c>
      <c r="N2836">
        <f t="shared" si="573"/>
        <v>1553</v>
      </c>
      <c r="O2836">
        <f t="shared" si="574"/>
        <v>0.71642369410293882</v>
      </c>
      <c r="P2836">
        <f t="shared" si="575"/>
        <v>0</v>
      </c>
      <c r="Q2836">
        <f t="shared" si="576"/>
        <v>69.791103241786118</v>
      </c>
      <c r="R2836">
        <f t="shared" si="577"/>
        <v>70</v>
      </c>
      <c r="S2836">
        <f>INDEX(Weights!$B$1:$B$36,MATCH(Matches!H2287,Weights!$A$1:$A$36,0))</f>
        <v>20</v>
      </c>
      <c r="T2836">
        <f t="shared" si="578"/>
        <v>1714</v>
      </c>
      <c r="U2836">
        <f t="shared" si="579"/>
        <v>1553</v>
      </c>
      <c r="V2836">
        <f t="shared" si="580"/>
        <v>161</v>
      </c>
      <c r="W2836">
        <f t="shared" si="581"/>
        <v>-3</v>
      </c>
      <c r="X2836">
        <f t="shared" si="582"/>
        <v>0</v>
      </c>
      <c r="Y2836">
        <f t="shared" si="583"/>
        <v>-3</v>
      </c>
      <c r="AA2836" t="str">
        <f t="shared" si="584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72"/>
        <v>1272</v>
      </c>
      <c r="N2837">
        <f t="shared" si="573"/>
        <v>1069</v>
      </c>
      <c r="O2837">
        <f t="shared" si="574"/>
        <v>0.85122079762490277</v>
      </c>
      <c r="P2837">
        <f t="shared" si="575"/>
        <v>0</v>
      </c>
      <c r="Q2837">
        <f t="shared" si="576"/>
        <v>59.913949638332916</v>
      </c>
      <c r="R2837">
        <f t="shared" si="577"/>
        <v>60</v>
      </c>
      <c r="S2837">
        <f>INDEX(Weights!$B$1:$B$36,MATCH(Matches!H357,Weights!$A$1:$A$36,0))</f>
        <v>50</v>
      </c>
      <c r="T2837">
        <f t="shared" si="578"/>
        <v>1372</v>
      </c>
      <c r="U2837">
        <f t="shared" si="579"/>
        <v>1069</v>
      </c>
      <c r="V2837">
        <f t="shared" si="580"/>
        <v>303</v>
      </c>
      <c r="W2837">
        <f t="shared" si="581"/>
        <v>-2</v>
      </c>
      <c r="X2837">
        <f t="shared" si="582"/>
        <v>0</v>
      </c>
      <c r="Y2837">
        <f t="shared" si="583"/>
        <v>-2</v>
      </c>
      <c r="AA2837" t="str">
        <f t="shared" si="584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72"/>
        <v>2067</v>
      </c>
      <c r="N2838">
        <f t="shared" si="573"/>
        <v>1822</v>
      </c>
      <c r="O2838">
        <f t="shared" si="574"/>
        <v>0.87931715345400785</v>
      </c>
      <c r="P2838">
        <f t="shared" si="575"/>
        <v>0</v>
      </c>
      <c r="Q2838">
        <f t="shared" si="576"/>
        <v>60.274043093340076</v>
      </c>
      <c r="R2838">
        <f t="shared" si="577"/>
        <v>60</v>
      </c>
      <c r="S2838">
        <f>INDEX(Weights!$B$1:$B$36,MATCH(Matches!H713,Weights!$A$1:$A$36,0))</f>
        <v>50</v>
      </c>
      <c r="T2838">
        <f t="shared" si="578"/>
        <v>2167</v>
      </c>
      <c r="U2838">
        <f t="shared" si="579"/>
        <v>1822</v>
      </c>
      <c r="V2838">
        <f t="shared" si="580"/>
        <v>345</v>
      </c>
      <c r="W2838">
        <f t="shared" si="581"/>
        <v>-2</v>
      </c>
      <c r="X2838">
        <f t="shared" si="582"/>
        <v>0</v>
      </c>
      <c r="Y2838">
        <f t="shared" si="583"/>
        <v>-2</v>
      </c>
      <c r="AA2838" t="str">
        <f t="shared" si="584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72"/>
        <v>1487</v>
      </c>
      <c r="N2839">
        <f t="shared" si="573"/>
        <v>1248</v>
      </c>
      <c r="O2839">
        <f t="shared" si="574"/>
        <v>0.87560366864099337</v>
      </c>
      <c r="P2839">
        <f t="shared" si="575"/>
        <v>0</v>
      </c>
      <c r="Q2839">
        <f t="shared" si="576"/>
        <v>60.529668728158967</v>
      </c>
      <c r="R2839">
        <f t="shared" si="577"/>
        <v>60</v>
      </c>
      <c r="S2839">
        <f>INDEX(Weights!$B$1:$B$36,MATCH(Matches!H1710,Weights!$A$1:$A$36,0))</f>
        <v>40</v>
      </c>
      <c r="T2839">
        <f t="shared" si="578"/>
        <v>1587</v>
      </c>
      <c r="U2839">
        <f t="shared" si="579"/>
        <v>1248</v>
      </c>
      <c r="V2839">
        <f t="shared" si="580"/>
        <v>339</v>
      </c>
      <c r="W2839">
        <f t="shared" si="581"/>
        <v>-2</v>
      </c>
      <c r="X2839">
        <f t="shared" si="582"/>
        <v>0</v>
      </c>
      <c r="Y2839">
        <f t="shared" si="583"/>
        <v>-2</v>
      </c>
      <c r="AA2839" t="str">
        <f t="shared" si="584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72"/>
        <v>1513</v>
      </c>
      <c r="N2840">
        <f t="shared" si="573"/>
        <v>1294</v>
      </c>
      <c r="O2840">
        <f t="shared" si="574"/>
        <v>0.86251190399131117</v>
      </c>
      <c r="P2840">
        <f t="shared" si="575"/>
        <v>0</v>
      </c>
      <c r="Q2840">
        <f t="shared" si="576"/>
        <v>69.564257284273296</v>
      </c>
      <c r="R2840">
        <f t="shared" si="577"/>
        <v>70</v>
      </c>
      <c r="S2840">
        <f>INDEX(Weights!$B$1:$B$36,MATCH(Matches!H1825,Weights!$A$1:$A$36,0))</f>
        <v>20</v>
      </c>
      <c r="T2840">
        <f t="shared" si="578"/>
        <v>1613</v>
      </c>
      <c r="U2840">
        <f t="shared" si="579"/>
        <v>1294</v>
      </c>
      <c r="V2840">
        <f t="shared" si="580"/>
        <v>319</v>
      </c>
      <c r="W2840">
        <f t="shared" si="581"/>
        <v>-3</v>
      </c>
      <c r="X2840">
        <f t="shared" si="582"/>
        <v>0</v>
      </c>
      <c r="Y2840">
        <f t="shared" si="583"/>
        <v>-3</v>
      </c>
      <c r="AA2840" t="str">
        <f t="shared" si="584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72"/>
        <v>1946</v>
      </c>
      <c r="N2841">
        <f t="shared" si="573"/>
        <v>1708</v>
      </c>
      <c r="O2841">
        <f t="shared" si="574"/>
        <v>0.8749753069983639</v>
      </c>
      <c r="P2841">
        <f t="shared" si="575"/>
        <v>0</v>
      </c>
      <c r="Q2841">
        <f t="shared" si="576"/>
        <v>69.716253146917737</v>
      </c>
      <c r="R2841">
        <f t="shared" si="577"/>
        <v>70</v>
      </c>
      <c r="S2841">
        <f>INDEX(Weights!$B$1:$B$36,MATCH(Matches!H2431,Weights!$A$1:$A$36,0))</f>
        <v>40</v>
      </c>
      <c r="T2841">
        <f t="shared" si="578"/>
        <v>2046</v>
      </c>
      <c r="U2841">
        <f t="shared" si="579"/>
        <v>1708</v>
      </c>
      <c r="V2841">
        <f t="shared" si="580"/>
        <v>338</v>
      </c>
      <c r="W2841">
        <f t="shared" si="581"/>
        <v>-3</v>
      </c>
      <c r="X2841">
        <f t="shared" si="582"/>
        <v>0</v>
      </c>
      <c r="Y2841">
        <f t="shared" si="583"/>
        <v>-3</v>
      </c>
      <c r="AA2841" t="str">
        <f t="shared" si="584"/>
        <v>338-&gt;-3,</v>
      </c>
    </row>
  </sheetData>
  <autoFilter ref="A1:Y2841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723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744</v>
      </c>
      <c r="G1" s="5">
        <v>43635</v>
      </c>
      <c r="H1" s="3" t="s">
        <v>734</v>
      </c>
      <c r="I1" s="3" t="s">
        <v>735</v>
      </c>
      <c r="J1" s="3" t="s">
        <v>736</v>
      </c>
      <c r="K1" s="3" t="s">
        <v>745</v>
      </c>
    </row>
    <row r="2" spans="1:11" x14ac:dyDescent="0.25">
      <c r="A2" t="s">
        <v>746</v>
      </c>
      <c r="B2" s="3" t="s">
        <v>734</v>
      </c>
      <c r="C2" s="3" t="s">
        <v>735</v>
      </c>
      <c r="D2" s="3" t="s">
        <v>736</v>
      </c>
      <c r="E2" s="3" t="s">
        <v>745</v>
      </c>
      <c r="G2" t="s">
        <v>724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747</v>
      </c>
      <c r="G9" t="s">
        <v>725</v>
      </c>
    </row>
    <row r="10" spans="1:11" x14ac:dyDescent="0.25">
      <c r="A10" t="s">
        <v>567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666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666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567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589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589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748</v>
      </c>
      <c r="G16" t="s">
        <v>726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546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546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749</v>
      </c>
      <c r="G23" t="s">
        <v>727</v>
      </c>
    </row>
    <row r="24" spans="1:11" x14ac:dyDescent="0.25">
      <c r="A24" t="s">
        <v>639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639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750</v>
      </c>
      <c r="G30" t="s">
        <v>728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696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598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598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696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751</v>
      </c>
      <c r="G37" t="s">
        <v>729</v>
      </c>
    </row>
    <row r="38" spans="1:11" x14ac:dyDescent="0.25">
      <c r="A38" t="s">
        <v>615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615</v>
      </c>
      <c r="H38" s="6">
        <v>0.99</v>
      </c>
      <c r="I38" s="6">
        <v>0.01</v>
      </c>
      <c r="J38" s="6">
        <v>0.01</v>
      </c>
      <c r="K38" s="4">
        <f>H38+J38</f>
        <v>1</v>
      </c>
    </row>
    <row r="39" spans="1:11" x14ac:dyDescent="0.25">
      <c r="A39" t="s">
        <v>638</v>
      </c>
      <c r="B39" s="6">
        <v>0.79</v>
      </c>
      <c r="C39" s="6">
        <v>0.21</v>
      </c>
      <c r="D39" s="6">
        <v>0.09</v>
      </c>
      <c r="E39" s="4">
        <f t="shared" ref="E39:E43" si="3">B39+D39</f>
        <v>0.88</v>
      </c>
      <c r="G39" t="s">
        <v>638</v>
      </c>
      <c r="H39" s="6">
        <v>0.65</v>
      </c>
      <c r="I39" s="6">
        <v>0.35</v>
      </c>
      <c r="J39" s="6">
        <v>0.13</v>
      </c>
      <c r="K39" s="4">
        <f>H39+J39</f>
        <v>0.78</v>
      </c>
    </row>
    <row r="40" spans="1:11" x14ac:dyDescent="0.25">
      <c r="A40" t="s">
        <v>577</v>
      </c>
      <c r="B40" s="6">
        <v>0.21</v>
      </c>
      <c r="C40" s="6">
        <v>0.68</v>
      </c>
      <c r="D40" s="6">
        <v>0.17</v>
      </c>
      <c r="E40" s="4">
        <f t="shared" si="3"/>
        <v>0.38</v>
      </c>
      <c r="G40" t="s">
        <v>577</v>
      </c>
      <c r="H40" s="6">
        <v>0.27</v>
      </c>
      <c r="I40" s="6">
        <v>0.51</v>
      </c>
      <c r="J40" s="6">
        <v>0.11</v>
      </c>
      <c r="K40" s="4">
        <f>H40+J40</f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3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>H41+J41</f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3"/>
        <v>0</v>
      </c>
      <c r="G42" t="s">
        <v>410</v>
      </c>
      <c r="H42" s="6">
        <v>0</v>
      </c>
      <c r="I42" s="6">
        <v>0</v>
      </c>
      <c r="J42" s="6">
        <v>0</v>
      </c>
      <c r="K42" s="4">
        <f>H42+J42</f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3"/>
        <v>0</v>
      </c>
      <c r="G43" t="s">
        <v>502</v>
      </c>
      <c r="H43" s="6">
        <v>0</v>
      </c>
      <c r="I43" s="6">
        <v>0</v>
      </c>
      <c r="J43" s="6">
        <v>0</v>
      </c>
      <c r="K43" s="4">
        <f>H43+J43</f>
        <v>0</v>
      </c>
    </row>
    <row r="45" spans="1:11" x14ac:dyDescent="0.25">
      <c r="A45" t="s">
        <v>752</v>
      </c>
      <c r="G45" t="s">
        <v>730</v>
      </c>
    </row>
    <row r="46" spans="1:11" x14ac:dyDescent="0.25">
      <c r="A46" t="s">
        <v>566</v>
      </c>
      <c r="B46" s="6">
        <v>1</v>
      </c>
      <c r="C46" s="6">
        <v>0</v>
      </c>
      <c r="D46" s="6">
        <v>0</v>
      </c>
      <c r="E46" s="4">
        <f t="shared" ref="E46:E51" si="4">B46+D46</f>
        <v>1</v>
      </c>
      <c r="G46" t="s">
        <v>566</v>
      </c>
      <c r="H46" s="6">
        <v>0.98</v>
      </c>
      <c r="I46" s="6">
        <v>0.02</v>
      </c>
      <c r="J46" s="6">
        <v>0</v>
      </c>
      <c r="K46" s="4">
        <f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4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>H47+J47</f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4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>H48+J48</f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4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>H49+J49</f>
        <v>0.30000000000000004</v>
      </c>
    </row>
    <row r="50" spans="1:11" x14ac:dyDescent="0.25">
      <c r="A50" t="s">
        <v>599</v>
      </c>
      <c r="B50" s="6">
        <v>0.02</v>
      </c>
      <c r="C50" s="6">
        <v>0</v>
      </c>
      <c r="D50" s="6">
        <v>0</v>
      </c>
      <c r="E50" s="4">
        <f t="shared" si="4"/>
        <v>0.02</v>
      </c>
      <c r="G50" t="s">
        <v>599</v>
      </c>
      <c r="H50" s="6">
        <v>0.11</v>
      </c>
      <c r="I50" s="6">
        <v>0</v>
      </c>
      <c r="J50" s="6">
        <v>0</v>
      </c>
      <c r="K50" s="4">
        <f>H50+J50</f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4"/>
        <v>0</v>
      </c>
      <c r="G51" t="s">
        <v>480</v>
      </c>
      <c r="H51" s="6">
        <v>0</v>
      </c>
      <c r="I51" s="6">
        <v>0</v>
      </c>
      <c r="J51" s="6">
        <v>0</v>
      </c>
      <c r="K51" s="4">
        <f>H51+J51</f>
        <v>0</v>
      </c>
    </row>
    <row r="53" spans="1:11" x14ac:dyDescent="0.25">
      <c r="A53" t="s">
        <v>753</v>
      </c>
      <c r="G53" t="s">
        <v>731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>H54+J54</f>
        <v>0.99</v>
      </c>
    </row>
    <row r="55" spans="1:11" x14ac:dyDescent="0.25">
      <c r="A55" t="s">
        <v>655</v>
      </c>
      <c r="B55" s="6">
        <v>1</v>
      </c>
      <c r="C55" s="6">
        <v>0</v>
      </c>
      <c r="D55" s="6">
        <v>0</v>
      </c>
      <c r="E55" s="4">
        <f t="shared" ref="E55:E59" si="5">B55+D55</f>
        <v>1</v>
      </c>
      <c r="G55" t="s">
        <v>655</v>
      </c>
      <c r="H55" s="6">
        <v>0.72</v>
      </c>
      <c r="I55" s="6">
        <v>0.27</v>
      </c>
      <c r="J55" s="6">
        <v>0.06</v>
      </c>
      <c r="K55" s="4">
        <f>H55+J55</f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5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>H56+J56</f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5"/>
        <v>0</v>
      </c>
      <c r="G57" t="s">
        <v>296</v>
      </c>
      <c r="H57" s="6">
        <v>0</v>
      </c>
      <c r="I57" s="6">
        <v>0</v>
      </c>
      <c r="J57" s="6">
        <v>0</v>
      </c>
      <c r="K57" s="4">
        <f>H57+J57</f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5"/>
        <v>0</v>
      </c>
      <c r="G58" t="s">
        <v>298</v>
      </c>
      <c r="H58" s="6">
        <v>0</v>
      </c>
      <c r="I58" s="6">
        <v>0</v>
      </c>
      <c r="J58" s="6">
        <v>0</v>
      </c>
      <c r="K58" s="4">
        <f>H58+J58</f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5"/>
        <v>0</v>
      </c>
      <c r="G59" t="s">
        <v>508</v>
      </c>
      <c r="H59" s="6">
        <v>0</v>
      </c>
      <c r="I59" s="6">
        <v>0</v>
      </c>
      <c r="J59" s="6">
        <v>0</v>
      </c>
      <c r="K59" s="4">
        <f>H59+J59</f>
        <v>0</v>
      </c>
    </row>
    <row r="61" spans="1:11" x14ac:dyDescent="0.25">
      <c r="A61" t="s">
        <v>754</v>
      </c>
      <c r="G61" t="s">
        <v>732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>H62+J62</f>
        <v>1</v>
      </c>
    </row>
    <row r="63" spans="1:11" x14ac:dyDescent="0.25">
      <c r="A63" t="s">
        <v>578</v>
      </c>
      <c r="B63" s="6">
        <v>0.92</v>
      </c>
      <c r="C63" s="6">
        <v>0.08</v>
      </c>
      <c r="D63" s="6">
        <v>0.03</v>
      </c>
      <c r="E63" s="4">
        <f t="shared" ref="E63:E67" si="6">B63+D63</f>
        <v>0.95000000000000007</v>
      </c>
      <c r="G63" t="s">
        <v>578</v>
      </c>
      <c r="H63" s="6">
        <v>0.86</v>
      </c>
      <c r="I63" s="6">
        <v>0.14000000000000001</v>
      </c>
      <c r="J63" s="6">
        <v>0.03</v>
      </c>
      <c r="K63" s="4">
        <f>H63+J63</f>
        <v>0.89</v>
      </c>
    </row>
    <row r="64" spans="1:11" x14ac:dyDescent="0.25">
      <c r="A64" t="s">
        <v>587</v>
      </c>
      <c r="B64" s="6">
        <v>0.08</v>
      </c>
      <c r="C64" s="6">
        <v>0.92</v>
      </c>
      <c r="D64" s="6">
        <v>0.26</v>
      </c>
      <c r="E64" s="4">
        <f t="shared" si="6"/>
        <v>0.34</v>
      </c>
      <c r="G64" t="s">
        <v>587</v>
      </c>
      <c r="H64" s="6">
        <v>0.13</v>
      </c>
      <c r="I64" s="6">
        <v>0.87</v>
      </c>
      <c r="J64" s="6">
        <v>0.25</v>
      </c>
      <c r="K64" s="4">
        <f>H64+J64</f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6"/>
        <v>0</v>
      </c>
      <c r="G65" t="s">
        <v>468</v>
      </c>
      <c r="H65" s="6">
        <v>0.01</v>
      </c>
      <c r="I65" s="6">
        <v>0</v>
      </c>
      <c r="J65" s="6">
        <v>0</v>
      </c>
      <c r="K65" s="4">
        <f>H65+J65</f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6"/>
        <v>0</v>
      </c>
      <c r="G66" t="s">
        <v>380</v>
      </c>
      <c r="H66" s="6">
        <v>0</v>
      </c>
      <c r="I66" s="6">
        <v>0</v>
      </c>
      <c r="J66" s="6">
        <v>0</v>
      </c>
      <c r="K66" s="4">
        <f>H66+J66</f>
        <v>0</v>
      </c>
    </row>
    <row r="67" spans="1:11" x14ac:dyDescent="0.25">
      <c r="A67" t="s">
        <v>583</v>
      </c>
      <c r="B67" s="6">
        <v>0</v>
      </c>
      <c r="C67" s="6">
        <v>0</v>
      </c>
      <c r="D67" s="6">
        <v>0</v>
      </c>
      <c r="E67" s="4">
        <f t="shared" si="6"/>
        <v>0</v>
      </c>
      <c r="G67" t="s">
        <v>583</v>
      </c>
      <c r="H67" s="6">
        <v>0</v>
      </c>
      <c r="I67" s="6">
        <v>0</v>
      </c>
      <c r="J67" s="6">
        <v>0</v>
      </c>
      <c r="K67" s="4">
        <f>H67+J67</f>
        <v>0</v>
      </c>
    </row>
    <row r="69" spans="1:11" x14ac:dyDescent="0.25">
      <c r="A69" t="s">
        <v>755</v>
      </c>
      <c r="G69" t="s">
        <v>733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7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7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>H71+J71</f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7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>H72+J72</f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7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>H73+J73</f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7"/>
        <v>0</v>
      </c>
      <c r="G74" t="s">
        <v>303</v>
      </c>
      <c r="H74" s="6">
        <v>0.02</v>
      </c>
      <c r="I74" s="6">
        <v>0</v>
      </c>
      <c r="J74" s="6">
        <v>0</v>
      </c>
      <c r="K74" s="4">
        <f>H74+J74</f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7"/>
        <v>0</v>
      </c>
      <c r="G75" t="s">
        <v>485</v>
      </c>
      <c r="H75" s="6">
        <v>0</v>
      </c>
      <c r="I75" s="6">
        <v>0</v>
      </c>
      <c r="J75" s="6">
        <v>0</v>
      </c>
      <c r="K75" s="4">
        <f>H75+J75</f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15.42578125" bestFit="1" customWidth="1"/>
    <col min="10" max="10" width="10.42578125" bestFit="1" customWidth="1"/>
  </cols>
  <sheetData>
    <row r="1" spans="1:17" x14ac:dyDescent="0.25">
      <c r="B1" s="3" t="s">
        <v>737</v>
      </c>
      <c r="C1" s="3" t="s">
        <v>738</v>
      </c>
      <c r="D1" s="3" t="s">
        <v>739</v>
      </c>
      <c r="E1" s="3" t="s">
        <v>740</v>
      </c>
      <c r="F1" s="3" t="s">
        <v>741</v>
      </c>
      <c r="G1" s="3" t="s">
        <v>33</v>
      </c>
      <c r="H1" s="3" t="s">
        <v>282</v>
      </c>
      <c r="J1" s="5">
        <v>43635</v>
      </c>
      <c r="K1" s="3" t="s">
        <v>737</v>
      </c>
      <c r="L1" s="3" t="s">
        <v>738</v>
      </c>
      <c r="M1" s="3" t="s">
        <v>739</v>
      </c>
      <c r="N1" s="3" t="s">
        <v>740</v>
      </c>
      <c r="O1" s="3" t="s">
        <v>741</v>
      </c>
      <c r="P1" s="3" t="s">
        <v>33</v>
      </c>
      <c r="Q1" s="3" t="s">
        <v>282</v>
      </c>
    </row>
    <row r="2" spans="1:17" x14ac:dyDescent="0.25">
      <c r="A2" t="s">
        <v>724</v>
      </c>
      <c r="J2" t="s">
        <v>724</v>
      </c>
    </row>
    <row r="3" spans="1:17" x14ac:dyDescent="0.25">
      <c r="A3" t="s">
        <v>340</v>
      </c>
      <c r="B3" s="4">
        <v>0.96</v>
      </c>
      <c r="C3" s="4">
        <v>0.04</v>
      </c>
      <c r="D3" s="4">
        <v>0</v>
      </c>
      <c r="E3" s="4">
        <v>1</v>
      </c>
      <c r="F3" s="4">
        <v>0.92</v>
      </c>
      <c r="G3" s="4">
        <v>0.8</v>
      </c>
      <c r="H3" s="4">
        <v>0.67</v>
      </c>
      <c r="J3" t="s">
        <v>340</v>
      </c>
      <c r="K3" s="4">
        <v>0.9</v>
      </c>
      <c r="L3" s="4">
        <v>0.06</v>
      </c>
      <c r="M3" s="4">
        <v>0.05</v>
      </c>
      <c r="N3" s="4">
        <v>1</v>
      </c>
      <c r="O3" s="4">
        <v>0.92</v>
      </c>
      <c r="P3" s="4">
        <v>0.81</v>
      </c>
      <c r="Q3" s="4">
        <v>0.64</v>
      </c>
    </row>
    <row r="4" spans="1:17" x14ac:dyDescent="0.25">
      <c r="A4" t="s">
        <v>562</v>
      </c>
      <c r="B4" s="4">
        <v>0.04</v>
      </c>
      <c r="C4" s="4">
        <v>0.8</v>
      </c>
      <c r="D4" s="4">
        <v>0.16</v>
      </c>
      <c r="E4" s="4">
        <v>0.94</v>
      </c>
      <c r="F4" s="4">
        <v>0.37</v>
      </c>
      <c r="G4" s="4">
        <v>0.06</v>
      </c>
      <c r="H4" s="4">
        <v>0.02</v>
      </c>
      <c r="J4" t="s">
        <v>562</v>
      </c>
      <c r="K4" s="4">
        <v>0.09</v>
      </c>
      <c r="L4" s="4">
        <v>0.47</v>
      </c>
      <c r="M4" s="4">
        <v>0.44</v>
      </c>
      <c r="N4" s="4">
        <v>1</v>
      </c>
      <c r="O4" s="4">
        <v>0.45</v>
      </c>
      <c r="P4" s="4">
        <v>0.11</v>
      </c>
      <c r="Q4" s="4">
        <v>0.03</v>
      </c>
    </row>
    <row r="5" spans="1:17" x14ac:dyDescent="0.25">
      <c r="A5" t="s">
        <v>694</v>
      </c>
      <c r="B5" s="4">
        <v>0</v>
      </c>
      <c r="C5" s="4">
        <v>0.16</v>
      </c>
      <c r="D5" s="4">
        <v>0.73</v>
      </c>
      <c r="E5" s="4">
        <v>0.63</v>
      </c>
      <c r="F5" s="4">
        <v>0.2</v>
      </c>
      <c r="G5" s="4">
        <v>0.05</v>
      </c>
      <c r="H5" s="4">
        <v>0.01</v>
      </c>
      <c r="J5" t="s">
        <v>694</v>
      </c>
      <c r="K5" s="4">
        <v>0.02</v>
      </c>
      <c r="L5" s="4">
        <v>0.47</v>
      </c>
      <c r="M5" s="4">
        <v>0.34</v>
      </c>
      <c r="N5" s="4">
        <v>0.8</v>
      </c>
      <c r="O5" s="4">
        <v>0.35</v>
      </c>
      <c r="P5" s="4">
        <v>7.0000000000000007E-2</v>
      </c>
      <c r="Q5" s="4">
        <v>0.02</v>
      </c>
    </row>
    <row r="6" spans="1:17" x14ac:dyDescent="0.25">
      <c r="A6" t="s">
        <v>327</v>
      </c>
      <c r="B6" s="4">
        <v>0</v>
      </c>
      <c r="C6" s="4">
        <v>0.01</v>
      </c>
      <c r="D6" s="4">
        <v>0.11</v>
      </c>
      <c r="E6" s="4">
        <v>0.03</v>
      </c>
      <c r="F6" s="4">
        <v>0</v>
      </c>
      <c r="G6" s="4">
        <v>0</v>
      </c>
      <c r="H6" s="4">
        <v>0</v>
      </c>
      <c r="J6" t="s">
        <v>327</v>
      </c>
      <c r="K6" s="4">
        <v>0</v>
      </c>
      <c r="L6" s="4">
        <v>0</v>
      </c>
      <c r="M6" s="4">
        <v>0.18</v>
      </c>
      <c r="N6" s="4">
        <v>0.15</v>
      </c>
      <c r="O6" s="4">
        <v>0.03</v>
      </c>
      <c r="P6" s="4">
        <v>0</v>
      </c>
      <c r="Q6" s="4">
        <v>0</v>
      </c>
    </row>
    <row r="8" spans="1:17" x14ac:dyDescent="0.25">
      <c r="A8" t="s">
        <v>725</v>
      </c>
      <c r="J8" t="s">
        <v>725</v>
      </c>
    </row>
    <row r="9" spans="1:17" x14ac:dyDescent="0.25">
      <c r="A9" t="s">
        <v>365</v>
      </c>
      <c r="B9" s="4">
        <v>0.82</v>
      </c>
      <c r="C9" s="4">
        <v>0.16</v>
      </c>
      <c r="D9" s="4">
        <v>0.02</v>
      </c>
      <c r="E9" s="4">
        <v>1</v>
      </c>
      <c r="F9" s="4">
        <v>0.67</v>
      </c>
      <c r="G9" s="4">
        <v>0.37</v>
      </c>
      <c r="H9" s="4">
        <v>0.11</v>
      </c>
      <c r="J9" t="s">
        <v>365</v>
      </c>
      <c r="K9" s="4">
        <v>1</v>
      </c>
      <c r="L9" s="4">
        <v>0</v>
      </c>
      <c r="M9" s="4">
        <v>0</v>
      </c>
      <c r="N9" s="4">
        <v>1</v>
      </c>
      <c r="O9" s="4">
        <v>0.68</v>
      </c>
      <c r="P9" s="4">
        <v>0.43</v>
      </c>
      <c r="Q9" s="4">
        <v>0.15</v>
      </c>
    </row>
    <row r="10" spans="1:17" x14ac:dyDescent="0.25">
      <c r="A10" t="s">
        <v>302</v>
      </c>
      <c r="B10" s="4">
        <v>0.16</v>
      </c>
      <c r="C10" s="4">
        <v>0.69</v>
      </c>
      <c r="D10" s="4">
        <v>0.13</v>
      </c>
      <c r="E10" s="4">
        <v>0.96</v>
      </c>
      <c r="F10" s="4">
        <v>0.56000000000000005</v>
      </c>
      <c r="G10" s="4">
        <v>0.15</v>
      </c>
      <c r="H10" s="4">
        <v>0.06</v>
      </c>
      <c r="J10" t="s">
        <v>302</v>
      </c>
      <c r="K10" s="4">
        <v>0</v>
      </c>
      <c r="L10" s="4">
        <v>0.4</v>
      </c>
      <c r="M10" s="4">
        <v>0.14000000000000001</v>
      </c>
      <c r="N10" s="4">
        <v>0.48</v>
      </c>
      <c r="O10" s="4">
        <v>0.24</v>
      </c>
      <c r="P10" s="4">
        <v>0.05</v>
      </c>
      <c r="Q10" s="4">
        <v>0.02</v>
      </c>
    </row>
    <row r="11" spans="1:17" x14ac:dyDescent="0.25">
      <c r="A11" t="s">
        <v>571</v>
      </c>
      <c r="B11" s="4">
        <v>0.01</v>
      </c>
      <c r="C11" s="4">
        <v>0.14000000000000001</v>
      </c>
      <c r="D11" s="4">
        <v>0.7</v>
      </c>
      <c r="E11" s="4">
        <v>0.66</v>
      </c>
      <c r="F11" s="4">
        <v>0.18</v>
      </c>
      <c r="G11" s="4">
        <v>0.04</v>
      </c>
      <c r="H11" s="4">
        <v>0.01</v>
      </c>
      <c r="J11" t="s">
        <v>571</v>
      </c>
      <c r="K11" s="4">
        <v>0</v>
      </c>
      <c r="L11" s="4">
        <v>0.37</v>
      </c>
      <c r="M11" s="4">
        <v>0.17</v>
      </c>
      <c r="N11" s="4">
        <v>0.43</v>
      </c>
      <c r="O11" s="4">
        <v>0.16</v>
      </c>
      <c r="P11" s="4">
        <v>0.02</v>
      </c>
      <c r="Q11" s="4">
        <v>0.01</v>
      </c>
    </row>
    <row r="12" spans="1:17" x14ac:dyDescent="0.25">
      <c r="A12" t="s">
        <v>561</v>
      </c>
      <c r="B12" s="4">
        <v>0</v>
      </c>
      <c r="C12" s="4">
        <v>0.01</v>
      </c>
      <c r="D12" s="4">
        <v>0.15</v>
      </c>
      <c r="E12" s="4">
        <v>0.06</v>
      </c>
      <c r="F12" s="4">
        <v>0.01</v>
      </c>
      <c r="G12" s="4">
        <v>0</v>
      </c>
      <c r="H12" s="4">
        <v>0</v>
      </c>
      <c r="J12" t="s">
        <v>561</v>
      </c>
      <c r="K12" s="4">
        <v>0</v>
      </c>
      <c r="L12" s="4">
        <v>0.23</v>
      </c>
      <c r="M12" s="4">
        <v>0.69</v>
      </c>
      <c r="N12" s="4">
        <v>0.45</v>
      </c>
      <c r="O12" s="4">
        <v>0.11</v>
      </c>
      <c r="P12" s="4">
        <v>0.02</v>
      </c>
      <c r="Q12" s="4">
        <v>0</v>
      </c>
    </row>
    <row r="14" spans="1:17" x14ac:dyDescent="0.25">
      <c r="A14" t="s">
        <v>726</v>
      </c>
      <c r="J14" t="s">
        <v>726</v>
      </c>
    </row>
    <row r="15" spans="1:17" x14ac:dyDescent="0.25">
      <c r="A15" t="s">
        <v>677</v>
      </c>
      <c r="B15" s="4">
        <v>0.82</v>
      </c>
      <c r="C15" s="4">
        <v>0.16</v>
      </c>
      <c r="D15" s="4">
        <v>0.02</v>
      </c>
      <c r="E15" s="4">
        <v>1</v>
      </c>
      <c r="F15" s="4">
        <v>0.65</v>
      </c>
      <c r="G15" s="4">
        <v>0.35</v>
      </c>
      <c r="H15" s="4">
        <v>0.09</v>
      </c>
      <c r="J15" t="s">
        <v>677</v>
      </c>
      <c r="K15" s="4">
        <v>0.59</v>
      </c>
      <c r="L15" s="4">
        <v>0.34</v>
      </c>
      <c r="M15" s="4">
        <v>0.06</v>
      </c>
      <c r="N15" s="4">
        <v>0.99</v>
      </c>
      <c r="O15" s="4">
        <v>0.56000000000000005</v>
      </c>
      <c r="P15" s="4">
        <v>0.28999999999999998</v>
      </c>
      <c r="Q15" s="4">
        <v>0.09</v>
      </c>
    </row>
    <row r="16" spans="1:17" x14ac:dyDescent="0.25">
      <c r="A16" t="s">
        <v>358</v>
      </c>
      <c r="B16" s="4">
        <v>0.16</v>
      </c>
      <c r="C16" s="4">
        <v>0.65</v>
      </c>
      <c r="D16" s="4">
        <v>0.17</v>
      </c>
      <c r="E16" s="4">
        <v>0.96</v>
      </c>
      <c r="F16" s="4">
        <v>0.33</v>
      </c>
      <c r="G16" s="4">
        <v>0.14000000000000001</v>
      </c>
      <c r="H16" s="4">
        <v>0.03</v>
      </c>
      <c r="J16" t="s">
        <v>358</v>
      </c>
      <c r="K16" s="4">
        <v>0.39</v>
      </c>
      <c r="L16" s="4">
        <v>0.5</v>
      </c>
      <c r="M16" s="4">
        <v>0.11</v>
      </c>
      <c r="N16" s="4">
        <v>0.99</v>
      </c>
      <c r="O16" s="4">
        <v>0.41</v>
      </c>
      <c r="P16" s="4">
        <v>0.17</v>
      </c>
      <c r="Q16" s="4">
        <v>0.04</v>
      </c>
    </row>
    <row r="17" spans="1:17" x14ac:dyDescent="0.25">
      <c r="A17" t="s">
        <v>466</v>
      </c>
      <c r="B17" s="4">
        <v>0.01</v>
      </c>
      <c r="C17" s="4">
        <v>0.12</v>
      </c>
      <c r="D17" s="4">
        <v>0.49</v>
      </c>
      <c r="E17" s="4">
        <v>0.48</v>
      </c>
      <c r="F17" s="4">
        <v>7.0000000000000007E-2</v>
      </c>
      <c r="G17" s="4">
        <v>0.02</v>
      </c>
      <c r="H17" s="4">
        <v>0</v>
      </c>
      <c r="J17" t="s">
        <v>402</v>
      </c>
      <c r="K17" s="4">
        <v>0.01</v>
      </c>
      <c r="L17" s="4">
        <v>0.09</v>
      </c>
      <c r="M17" s="4">
        <v>0.41</v>
      </c>
      <c r="N17" s="4">
        <v>0.36</v>
      </c>
      <c r="O17" s="4">
        <v>0.05</v>
      </c>
      <c r="P17" s="4">
        <v>0.02</v>
      </c>
      <c r="Q17" s="4">
        <v>0</v>
      </c>
    </row>
    <row r="18" spans="1:17" x14ac:dyDescent="0.25">
      <c r="A18" t="s">
        <v>402</v>
      </c>
      <c r="B18" s="4">
        <v>0.01</v>
      </c>
      <c r="C18" s="4">
        <v>7.0000000000000007E-2</v>
      </c>
      <c r="D18" s="4">
        <v>0.32</v>
      </c>
      <c r="E18" s="4">
        <v>0.28000000000000003</v>
      </c>
      <c r="F18" s="4">
        <v>0.04</v>
      </c>
      <c r="G18" s="4">
        <v>0.01</v>
      </c>
      <c r="H18" s="4">
        <v>0</v>
      </c>
      <c r="J18" t="s">
        <v>466</v>
      </c>
      <c r="K18" s="4">
        <v>0.01</v>
      </c>
      <c r="L18" s="4">
        <v>7.0000000000000007E-2</v>
      </c>
      <c r="M18" s="4">
        <v>0.42</v>
      </c>
      <c r="N18" s="4">
        <v>0.35</v>
      </c>
      <c r="O18" s="4">
        <v>0.05</v>
      </c>
      <c r="P18" s="4">
        <v>0.02</v>
      </c>
      <c r="Q18" s="4">
        <v>0</v>
      </c>
    </row>
  </sheetData>
  <sortState ref="J15:Q16">
    <sortCondition descending="1" ref="Q15"/>
  </sortState>
  <conditionalFormatting sqref="B3:H18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Q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5" x14ac:dyDescent="0.25"/>
  <cols>
    <col min="1" max="1" width="28" bestFit="1" customWidth="1"/>
  </cols>
  <sheetData>
    <row r="1" spans="1:9" x14ac:dyDescent="0.25">
      <c r="A1" t="s">
        <v>756</v>
      </c>
      <c r="B1" s="3" t="s">
        <v>737</v>
      </c>
      <c r="C1" s="3" t="s">
        <v>738</v>
      </c>
      <c r="D1" s="3" t="s">
        <v>739</v>
      </c>
      <c r="E1" s="3" t="s">
        <v>742</v>
      </c>
      <c r="F1" s="3" t="s">
        <v>740</v>
      </c>
      <c r="G1" s="3" t="s">
        <v>741</v>
      </c>
      <c r="H1" s="3" t="s">
        <v>33</v>
      </c>
      <c r="I1" s="3" t="s">
        <v>282</v>
      </c>
    </row>
    <row r="2" spans="1:9" x14ac:dyDescent="0.25">
      <c r="A2" t="s">
        <v>724</v>
      </c>
    </row>
    <row r="3" spans="1:9" x14ac:dyDescent="0.25">
      <c r="A3" t="s">
        <v>403</v>
      </c>
      <c r="B3" s="4">
        <v>0.54</v>
      </c>
      <c r="C3" s="4">
        <v>0.26</v>
      </c>
      <c r="D3" s="4">
        <v>0.13</v>
      </c>
      <c r="E3" s="4">
        <v>0.8</v>
      </c>
      <c r="F3" s="4">
        <v>0.67</v>
      </c>
      <c r="G3" s="4">
        <v>0.46</v>
      </c>
      <c r="H3" s="4">
        <v>0.24</v>
      </c>
      <c r="I3" s="4">
        <v>0.14000000000000001</v>
      </c>
    </row>
    <row r="4" spans="1:9" x14ac:dyDescent="0.25">
      <c r="A4" t="s">
        <v>391</v>
      </c>
      <c r="B4" s="4">
        <v>0.22</v>
      </c>
      <c r="C4" s="4">
        <v>0.3</v>
      </c>
      <c r="D4" s="4">
        <v>0.27</v>
      </c>
      <c r="E4" s="4">
        <v>0.52</v>
      </c>
      <c r="F4" s="4">
        <v>0.38</v>
      </c>
      <c r="G4" s="4">
        <v>0.19</v>
      </c>
      <c r="H4" s="4">
        <v>0.08</v>
      </c>
      <c r="I4" s="4">
        <v>0.03</v>
      </c>
    </row>
    <row r="5" spans="1:9" x14ac:dyDescent="0.25">
      <c r="A5" t="s">
        <v>711</v>
      </c>
      <c r="B5" s="4">
        <v>0.13</v>
      </c>
      <c r="C5" s="4">
        <v>0.24</v>
      </c>
      <c r="D5" s="4">
        <v>0.31</v>
      </c>
      <c r="E5" s="4">
        <v>0.37</v>
      </c>
      <c r="F5" s="4">
        <v>0.26</v>
      </c>
      <c r="G5" s="4">
        <v>0.11</v>
      </c>
      <c r="H5" s="4">
        <v>0.04</v>
      </c>
      <c r="I5" s="4">
        <v>0.01</v>
      </c>
    </row>
    <row r="6" spans="1:9" x14ac:dyDescent="0.25">
      <c r="A6" t="s">
        <v>665</v>
      </c>
      <c r="B6" s="4">
        <v>0.1</v>
      </c>
      <c r="C6" s="4">
        <v>0.2</v>
      </c>
      <c r="D6" s="4">
        <v>0.28999999999999998</v>
      </c>
      <c r="E6" s="4">
        <v>0.3</v>
      </c>
      <c r="F6" s="4">
        <v>0.2</v>
      </c>
      <c r="G6" s="4">
        <v>0.08</v>
      </c>
      <c r="H6" s="4">
        <v>0.02</v>
      </c>
      <c r="I6" s="4">
        <v>0.01</v>
      </c>
    </row>
    <row r="8" spans="1:9" x14ac:dyDescent="0.25">
      <c r="A8" t="s">
        <v>725</v>
      </c>
    </row>
    <row r="9" spans="1:9" x14ac:dyDescent="0.25">
      <c r="A9" t="s">
        <v>527</v>
      </c>
      <c r="B9" s="4">
        <v>0.71</v>
      </c>
      <c r="C9" s="4">
        <v>0.19</v>
      </c>
      <c r="D9" s="4">
        <v>7.0000000000000007E-2</v>
      </c>
      <c r="E9" s="4">
        <v>0.9</v>
      </c>
      <c r="F9" s="4">
        <v>0.67</v>
      </c>
      <c r="G9" s="4">
        <v>0.42</v>
      </c>
      <c r="H9" s="4">
        <v>0.25</v>
      </c>
      <c r="I9" s="4">
        <v>0.13</v>
      </c>
    </row>
    <row r="10" spans="1:9" x14ac:dyDescent="0.25">
      <c r="A10" t="s">
        <v>449</v>
      </c>
      <c r="B10" s="4">
        <v>0.15</v>
      </c>
      <c r="C10" s="4">
        <v>0.36</v>
      </c>
      <c r="D10" s="4">
        <v>0.28999999999999998</v>
      </c>
      <c r="E10" s="4">
        <v>0.5</v>
      </c>
      <c r="F10" s="4">
        <v>0.23</v>
      </c>
      <c r="G10" s="4">
        <v>0.08</v>
      </c>
      <c r="H10" s="4">
        <v>0.02</v>
      </c>
      <c r="I10" s="4">
        <v>0.01</v>
      </c>
    </row>
    <row r="11" spans="1:9" x14ac:dyDescent="0.25">
      <c r="A11" t="s">
        <v>346</v>
      </c>
      <c r="B11" s="4">
        <v>0.08</v>
      </c>
      <c r="C11" s="4">
        <v>0.25</v>
      </c>
      <c r="D11" s="4">
        <v>0.33</v>
      </c>
      <c r="E11" s="4">
        <v>0.34</v>
      </c>
      <c r="F11" s="4">
        <v>0.14000000000000001</v>
      </c>
      <c r="G11" s="4">
        <v>0.04</v>
      </c>
      <c r="H11" s="4">
        <v>0.01</v>
      </c>
      <c r="I11" s="4">
        <v>0</v>
      </c>
    </row>
    <row r="12" spans="1:9" x14ac:dyDescent="0.25">
      <c r="A12" t="s">
        <v>490</v>
      </c>
      <c r="B12" s="4">
        <v>0.06</v>
      </c>
      <c r="C12" s="4">
        <v>0.2</v>
      </c>
      <c r="D12" s="4">
        <v>0.31</v>
      </c>
      <c r="E12" s="4">
        <v>0.26</v>
      </c>
      <c r="F12" s="4">
        <v>0.1</v>
      </c>
      <c r="G12" s="4">
        <v>0.02</v>
      </c>
      <c r="H12" s="4">
        <v>0</v>
      </c>
      <c r="I12" s="4">
        <v>0</v>
      </c>
    </row>
    <row r="14" spans="1:9" x14ac:dyDescent="0.25">
      <c r="A14" t="s">
        <v>726</v>
      </c>
    </row>
    <row r="15" spans="1:9" x14ac:dyDescent="0.25">
      <c r="A15" t="s">
        <v>588</v>
      </c>
      <c r="B15" s="4">
        <v>0.7</v>
      </c>
      <c r="C15" s="4">
        <v>0.21</v>
      </c>
      <c r="D15" s="4">
        <v>7.0000000000000007E-2</v>
      </c>
      <c r="E15" s="4">
        <v>0.91</v>
      </c>
      <c r="F15" s="4">
        <v>0.78</v>
      </c>
      <c r="G15" s="4">
        <v>0.54</v>
      </c>
      <c r="H15" s="4">
        <v>0.37</v>
      </c>
      <c r="I15" s="4">
        <v>0.24</v>
      </c>
    </row>
    <row r="16" spans="1:9" x14ac:dyDescent="0.25">
      <c r="A16" t="s">
        <v>297</v>
      </c>
      <c r="B16" s="4">
        <v>0.19</v>
      </c>
      <c r="C16" s="4">
        <v>0.4</v>
      </c>
      <c r="D16" s="4">
        <v>0.26</v>
      </c>
      <c r="E16" s="4">
        <v>0.6</v>
      </c>
      <c r="F16" s="4">
        <v>0.38</v>
      </c>
      <c r="G16" s="4">
        <v>0.17</v>
      </c>
      <c r="H16" s="4">
        <v>7.0000000000000007E-2</v>
      </c>
      <c r="I16" s="4">
        <v>0.03</v>
      </c>
    </row>
    <row r="17" spans="1:9" x14ac:dyDescent="0.25">
      <c r="A17" t="s">
        <v>469</v>
      </c>
      <c r="B17" s="4">
        <v>0.06</v>
      </c>
      <c r="C17" s="4">
        <v>0.22</v>
      </c>
      <c r="D17" s="4">
        <v>0.35</v>
      </c>
      <c r="E17" s="4">
        <v>0.28000000000000003</v>
      </c>
      <c r="F17" s="4">
        <v>0.15</v>
      </c>
      <c r="G17" s="4">
        <v>0.04</v>
      </c>
      <c r="H17" s="4">
        <v>0.01</v>
      </c>
      <c r="I17" s="4">
        <v>0</v>
      </c>
    </row>
    <row r="18" spans="1:9" x14ac:dyDescent="0.25">
      <c r="A18" t="s">
        <v>646</v>
      </c>
      <c r="B18" s="4">
        <v>0.05</v>
      </c>
      <c r="C18" s="4">
        <v>0.17</v>
      </c>
      <c r="D18" s="4">
        <v>0.32</v>
      </c>
      <c r="E18" s="4">
        <v>0.21</v>
      </c>
      <c r="F18" s="4">
        <v>0.11</v>
      </c>
      <c r="G18" s="4">
        <v>0.04</v>
      </c>
      <c r="H18" s="4">
        <v>0.01</v>
      </c>
      <c r="I18" s="4">
        <v>0</v>
      </c>
    </row>
    <row r="20" spans="1:9" x14ac:dyDescent="0.25">
      <c r="A20" t="s">
        <v>727</v>
      </c>
    </row>
    <row r="21" spans="1:9" x14ac:dyDescent="0.25">
      <c r="A21" t="s">
        <v>513</v>
      </c>
      <c r="B21" s="4">
        <v>0.46</v>
      </c>
      <c r="C21" s="4">
        <v>0.28000000000000003</v>
      </c>
      <c r="D21" s="4">
        <v>0.18</v>
      </c>
      <c r="E21" s="4">
        <v>0.74</v>
      </c>
      <c r="F21" s="4">
        <v>0.57999999999999996</v>
      </c>
      <c r="G21" s="4">
        <v>0.34</v>
      </c>
      <c r="H21" s="4">
        <v>0.19</v>
      </c>
      <c r="I21" s="4">
        <v>0.1</v>
      </c>
    </row>
    <row r="22" spans="1:9" x14ac:dyDescent="0.25">
      <c r="A22" t="s">
        <v>464</v>
      </c>
      <c r="B22" s="4">
        <v>0.31</v>
      </c>
      <c r="C22" s="4">
        <v>0.32</v>
      </c>
      <c r="D22" s="4">
        <v>0.24</v>
      </c>
      <c r="E22" s="4">
        <v>0.62</v>
      </c>
      <c r="F22" s="4">
        <v>0.45</v>
      </c>
      <c r="G22" s="4">
        <v>0.23</v>
      </c>
      <c r="H22" s="4">
        <v>0.11</v>
      </c>
      <c r="I22" s="4">
        <v>0.05</v>
      </c>
    </row>
    <row r="23" spans="1:9" x14ac:dyDescent="0.25">
      <c r="A23" t="s">
        <v>247</v>
      </c>
      <c r="B23" s="4">
        <v>0.18</v>
      </c>
      <c r="C23" s="4">
        <v>0.27</v>
      </c>
      <c r="D23" s="4">
        <v>0.32</v>
      </c>
      <c r="E23" s="4">
        <v>0.45</v>
      </c>
      <c r="F23" s="4">
        <v>0.3</v>
      </c>
      <c r="G23" s="4">
        <v>0.13</v>
      </c>
      <c r="H23" s="4">
        <v>0.05</v>
      </c>
      <c r="I23" s="4">
        <v>0.02</v>
      </c>
    </row>
    <row r="24" spans="1:9" x14ac:dyDescent="0.25">
      <c r="A24" t="s">
        <v>516</v>
      </c>
      <c r="B24" s="4">
        <v>0.05</v>
      </c>
      <c r="C24" s="4">
        <v>0.13</v>
      </c>
      <c r="D24" s="4">
        <v>0.26</v>
      </c>
      <c r="E24" s="4">
        <v>0.18</v>
      </c>
      <c r="F24" s="4">
        <v>0.09</v>
      </c>
      <c r="G24" s="4">
        <v>0.03</v>
      </c>
      <c r="H24" s="4">
        <v>0.01</v>
      </c>
      <c r="I24" s="4">
        <v>0</v>
      </c>
    </row>
    <row r="26" spans="1:9" x14ac:dyDescent="0.25">
      <c r="A26" t="s">
        <v>728</v>
      </c>
    </row>
    <row r="27" spans="1:9" x14ac:dyDescent="0.25">
      <c r="A27" t="s">
        <v>654</v>
      </c>
      <c r="B27" s="4">
        <v>0.6</v>
      </c>
      <c r="C27" s="4">
        <v>0.25</v>
      </c>
      <c r="D27" s="4">
        <v>0.11</v>
      </c>
      <c r="E27" s="4">
        <v>0.85</v>
      </c>
      <c r="F27" s="4">
        <v>0.56999999999999995</v>
      </c>
      <c r="G27" s="4">
        <v>0.28999999999999998</v>
      </c>
      <c r="H27" s="4">
        <v>0.17</v>
      </c>
      <c r="I27" s="4">
        <v>0.09</v>
      </c>
    </row>
    <row r="28" spans="1:9" x14ac:dyDescent="0.25">
      <c r="A28" t="s">
        <v>498</v>
      </c>
      <c r="B28" s="4">
        <v>0.24</v>
      </c>
      <c r="C28" s="4">
        <v>0.37</v>
      </c>
      <c r="D28" s="4">
        <v>0.24</v>
      </c>
      <c r="E28" s="4">
        <v>0.61</v>
      </c>
      <c r="F28" s="4">
        <v>0.3</v>
      </c>
      <c r="G28" s="4">
        <v>0.11</v>
      </c>
      <c r="H28" s="4">
        <v>0.05</v>
      </c>
      <c r="I28" s="4">
        <v>0.02</v>
      </c>
    </row>
    <row r="29" spans="1:9" x14ac:dyDescent="0.25">
      <c r="A29" t="s">
        <v>299</v>
      </c>
      <c r="B29" s="4">
        <v>0.08</v>
      </c>
      <c r="C29" s="4">
        <v>0.19</v>
      </c>
      <c r="D29" s="4">
        <v>0.33</v>
      </c>
      <c r="E29" s="4">
        <v>0.28000000000000003</v>
      </c>
      <c r="F29" s="4">
        <v>0.11</v>
      </c>
      <c r="G29" s="4">
        <v>0.03</v>
      </c>
      <c r="H29" s="4">
        <v>0.01</v>
      </c>
      <c r="I29" s="4">
        <v>0</v>
      </c>
    </row>
    <row r="30" spans="1:9" x14ac:dyDescent="0.25">
      <c r="A30" t="s">
        <v>504</v>
      </c>
      <c r="B30" s="4">
        <v>7.0000000000000007E-2</v>
      </c>
      <c r="C30" s="4">
        <v>0.18</v>
      </c>
      <c r="D30" s="4">
        <v>0.31</v>
      </c>
      <c r="E30" s="4">
        <v>0.26</v>
      </c>
      <c r="F30" s="4">
        <v>0.09</v>
      </c>
      <c r="G30" s="4">
        <v>0.02</v>
      </c>
      <c r="H30" s="4">
        <v>0.01</v>
      </c>
      <c r="I30" s="4">
        <v>0</v>
      </c>
    </row>
    <row r="32" spans="1:9" x14ac:dyDescent="0.25">
      <c r="A32" t="s">
        <v>729</v>
      </c>
    </row>
    <row r="33" spans="1:9" x14ac:dyDescent="0.25">
      <c r="A33" t="s">
        <v>348</v>
      </c>
      <c r="B33" s="4">
        <v>0.4</v>
      </c>
      <c r="C33" s="4">
        <v>0.33</v>
      </c>
      <c r="D33" s="4">
        <v>0.19</v>
      </c>
      <c r="E33" s="4">
        <v>0.74</v>
      </c>
      <c r="F33" s="4">
        <v>0.55000000000000004</v>
      </c>
      <c r="G33" s="4">
        <v>0.27</v>
      </c>
      <c r="H33" s="4">
        <v>0.12</v>
      </c>
      <c r="I33" s="4">
        <v>0.06</v>
      </c>
    </row>
    <row r="34" spans="1:9" x14ac:dyDescent="0.25">
      <c r="A34" t="s">
        <v>436</v>
      </c>
      <c r="B34" s="4">
        <v>0.43</v>
      </c>
      <c r="C34" s="4">
        <v>0.32</v>
      </c>
      <c r="D34" s="4">
        <v>0.18</v>
      </c>
      <c r="E34" s="4">
        <v>0.75</v>
      </c>
      <c r="F34" s="4">
        <v>0.56000000000000005</v>
      </c>
      <c r="G34" s="4">
        <v>0.28000000000000003</v>
      </c>
      <c r="H34" s="4">
        <v>0.13</v>
      </c>
      <c r="I34" s="4">
        <v>0.05</v>
      </c>
    </row>
    <row r="35" spans="1:9" x14ac:dyDescent="0.25">
      <c r="A35" t="s">
        <v>320</v>
      </c>
      <c r="B35" s="4">
        <v>0.12</v>
      </c>
      <c r="C35" s="4">
        <v>0.24</v>
      </c>
      <c r="D35" s="4">
        <v>0.37</v>
      </c>
      <c r="E35" s="4">
        <v>0.36</v>
      </c>
      <c r="F35" s="4">
        <v>0.23</v>
      </c>
      <c r="G35" s="4">
        <v>7.0000000000000007E-2</v>
      </c>
      <c r="H35" s="4">
        <v>0.02</v>
      </c>
      <c r="I35" s="4">
        <v>0.01</v>
      </c>
    </row>
    <row r="36" spans="1:9" x14ac:dyDescent="0.25">
      <c r="A36" t="s">
        <v>450</v>
      </c>
      <c r="B36" s="4">
        <v>0.05</v>
      </c>
      <c r="C36" s="4">
        <v>0.11</v>
      </c>
      <c r="D36" s="4">
        <v>0.26</v>
      </c>
      <c r="E36" s="4">
        <v>0.16</v>
      </c>
      <c r="F36" s="4">
        <v>0.08</v>
      </c>
      <c r="G36" s="4">
        <v>0.02</v>
      </c>
      <c r="H36" s="4">
        <v>0</v>
      </c>
      <c r="I36" s="4">
        <v>0</v>
      </c>
    </row>
  </sheetData>
  <sortState ref="A33:I36">
    <sortCondition descending="1" ref="I33"/>
  </sortState>
  <conditionalFormatting sqref="B3:I36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3" sqref="B3:G6"/>
    </sheetView>
  </sheetViews>
  <sheetFormatPr defaultRowHeight="15" x14ac:dyDescent="0.25"/>
  <cols>
    <col min="1" max="1" width="28" bestFit="1" customWidth="1"/>
    <col min="9" max="9" width="19.140625" bestFit="1" customWidth="1"/>
  </cols>
  <sheetData>
    <row r="1" spans="1:15" x14ac:dyDescent="0.25">
      <c r="B1" s="3" t="s">
        <v>737</v>
      </c>
      <c r="C1" s="3" t="s">
        <v>738</v>
      </c>
      <c r="D1" s="3" t="s">
        <v>740</v>
      </c>
      <c r="E1" s="3" t="s">
        <v>741</v>
      </c>
      <c r="F1" s="3" t="s">
        <v>33</v>
      </c>
      <c r="G1" s="3" t="s">
        <v>282</v>
      </c>
      <c r="I1" s="5">
        <v>43635</v>
      </c>
      <c r="J1" s="3" t="s">
        <v>737</v>
      </c>
      <c r="K1" s="3" t="s">
        <v>738</v>
      </c>
      <c r="L1" s="3" t="s">
        <v>740</v>
      </c>
      <c r="M1" s="3" t="s">
        <v>741</v>
      </c>
      <c r="N1" s="3" t="s">
        <v>33</v>
      </c>
      <c r="O1" s="3" t="s">
        <v>282</v>
      </c>
    </row>
    <row r="2" spans="1:15" x14ac:dyDescent="0.25">
      <c r="A2" t="s">
        <v>724</v>
      </c>
      <c r="I2" t="s">
        <v>724</v>
      </c>
    </row>
    <row r="3" spans="1:15" x14ac:dyDescent="0.25">
      <c r="A3" t="s">
        <v>507</v>
      </c>
      <c r="B3" s="4">
        <v>0.92</v>
      </c>
      <c r="C3" s="4">
        <v>0.08</v>
      </c>
      <c r="D3" s="4">
        <v>0.99</v>
      </c>
      <c r="E3" s="4">
        <v>0.84</v>
      </c>
      <c r="F3" s="4">
        <v>0.61</v>
      </c>
      <c r="G3" s="4">
        <v>0.44</v>
      </c>
      <c r="I3" t="s">
        <v>507</v>
      </c>
      <c r="J3" s="4">
        <v>0.8</v>
      </c>
      <c r="K3" s="4">
        <v>0.17</v>
      </c>
      <c r="L3" s="4">
        <v>0.96</v>
      </c>
      <c r="M3" s="4">
        <v>0.79</v>
      </c>
      <c r="N3" s="4">
        <v>0.57999999999999996</v>
      </c>
      <c r="O3" s="4">
        <v>0.42</v>
      </c>
    </row>
    <row r="4" spans="1:15" x14ac:dyDescent="0.25">
      <c r="A4" t="s">
        <v>349</v>
      </c>
      <c r="B4" s="4">
        <v>0.08</v>
      </c>
      <c r="C4" s="4">
        <v>0.78</v>
      </c>
      <c r="D4" s="4">
        <v>0.86</v>
      </c>
      <c r="E4" s="4">
        <v>0.31</v>
      </c>
      <c r="F4" s="4">
        <v>0.08</v>
      </c>
      <c r="G4" s="4">
        <v>0.03</v>
      </c>
      <c r="I4" t="s">
        <v>349</v>
      </c>
      <c r="J4" s="4">
        <v>0.2</v>
      </c>
      <c r="K4" s="4">
        <v>0.77</v>
      </c>
      <c r="L4" s="4">
        <v>0.97</v>
      </c>
      <c r="M4" s="4">
        <v>0.42</v>
      </c>
      <c r="N4" s="4">
        <v>0.12</v>
      </c>
      <c r="O4" s="4">
        <v>0.05</v>
      </c>
    </row>
    <row r="5" spans="1:15" x14ac:dyDescent="0.25">
      <c r="A5" t="s">
        <v>503</v>
      </c>
      <c r="B5" s="4">
        <v>0</v>
      </c>
      <c r="C5" s="4">
        <v>0.14000000000000001</v>
      </c>
      <c r="D5" s="4">
        <v>0.15</v>
      </c>
      <c r="E5" s="4">
        <v>0.04</v>
      </c>
      <c r="F5" s="4">
        <v>0.01</v>
      </c>
      <c r="G5" s="4">
        <v>0</v>
      </c>
      <c r="I5" t="s">
        <v>503</v>
      </c>
      <c r="J5" s="4">
        <v>0.01</v>
      </c>
      <c r="K5" s="4">
        <v>0.06</v>
      </c>
      <c r="L5" s="4">
        <v>0.06</v>
      </c>
      <c r="M5" s="4">
        <v>0.02</v>
      </c>
      <c r="N5" s="4">
        <v>0.01</v>
      </c>
      <c r="O5" s="4">
        <v>0</v>
      </c>
    </row>
    <row r="6" spans="1:15" x14ac:dyDescent="0.25">
      <c r="A6" t="s">
        <v>379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I6" t="s">
        <v>379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8" spans="1:15" x14ac:dyDescent="0.25">
      <c r="A8" t="s">
        <v>725</v>
      </c>
      <c r="I8" t="s">
        <v>725</v>
      </c>
    </row>
    <row r="9" spans="1:15" x14ac:dyDescent="0.25">
      <c r="A9" t="s">
        <v>377</v>
      </c>
      <c r="B9" s="4">
        <v>0.92</v>
      </c>
      <c r="C9" s="4">
        <v>0.08</v>
      </c>
      <c r="D9" s="4">
        <v>1</v>
      </c>
      <c r="E9" s="4">
        <v>0.64</v>
      </c>
      <c r="F9" s="4">
        <v>0.26</v>
      </c>
      <c r="G9" s="4">
        <v>0.15</v>
      </c>
      <c r="I9" t="s">
        <v>377</v>
      </c>
      <c r="J9" s="4">
        <v>0.79</v>
      </c>
      <c r="K9" s="4">
        <v>0.2</v>
      </c>
      <c r="L9" s="4">
        <v>0.99</v>
      </c>
      <c r="M9" s="4">
        <v>0.55000000000000004</v>
      </c>
      <c r="N9" s="4">
        <v>0.24</v>
      </c>
      <c r="O9" s="4">
        <v>0.14000000000000001</v>
      </c>
    </row>
    <row r="10" spans="1:15" x14ac:dyDescent="0.25">
      <c r="A10" t="s">
        <v>452</v>
      </c>
      <c r="B10" s="4">
        <v>0.08</v>
      </c>
      <c r="C10" s="4">
        <v>0.82</v>
      </c>
      <c r="D10" s="4">
        <v>0.9</v>
      </c>
      <c r="E10" s="4">
        <v>0.16</v>
      </c>
      <c r="F10" s="4">
        <v>0.05</v>
      </c>
      <c r="G10" s="4">
        <v>0.01</v>
      </c>
      <c r="I10" t="s">
        <v>452</v>
      </c>
      <c r="J10" s="4">
        <v>0.21</v>
      </c>
      <c r="K10" s="4">
        <v>0.67</v>
      </c>
      <c r="L10" s="4">
        <v>0.88</v>
      </c>
      <c r="M10" s="4">
        <v>0.2</v>
      </c>
      <c r="N10" s="4">
        <v>0.05</v>
      </c>
      <c r="O10" s="4">
        <v>0.02</v>
      </c>
    </row>
    <row r="11" spans="1:15" x14ac:dyDescent="0.25">
      <c r="A11" t="s">
        <v>525</v>
      </c>
      <c r="B11" s="4">
        <v>0</v>
      </c>
      <c r="C11" s="4">
        <v>0.09</v>
      </c>
      <c r="D11" s="4">
        <v>0.09</v>
      </c>
      <c r="E11" s="4">
        <v>0.01</v>
      </c>
      <c r="F11" s="4">
        <v>0</v>
      </c>
      <c r="G11" s="4">
        <v>0</v>
      </c>
      <c r="I11" t="s">
        <v>525</v>
      </c>
      <c r="J11" s="4">
        <v>0</v>
      </c>
      <c r="K11" s="4">
        <v>0.1</v>
      </c>
      <c r="L11" s="4">
        <v>0.1</v>
      </c>
      <c r="M11" s="4">
        <v>0.01</v>
      </c>
      <c r="N11" s="4">
        <v>0</v>
      </c>
      <c r="O11" s="4">
        <v>0</v>
      </c>
    </row>
    <row r="12" spans="1:15" x14ac:dyDescent="0.25">
      <c r="A12" t="s">
        <v>321</v>
      </c>
      <c r="B12" s="4">
        <v>0</v>
      </c>
      <c r="C12" s="4">
        <v>0.01</v>
      </c>
      <c r="D12" s="4">
        <v>0.01</v>
      </c>
      <c r="E12" s="4">
        <v>0</v>
      </c>
      <c r="F12" s="4">
        <v>0</v>
      </c>
      <c r="G12" s="4">
        <v>0</v>
      </c>
      <c r="I12" t="s">
        <v>321</v>
      </c>
      <c r="J12" s="4">
        <v>0</v>
      </c>
      <c r="K12" s="4">
        <v>0.04</v>
      </c>
      <c r="L12" s="4">
        <v>0.04</v>
      </c>
      <c r="M12" s="4">
        <v>0</v>
      </c>
      <c r="N12" s="4">
        <v>0</v>
      </c>
      <c r="O12" s="4">
        <v>0</v>
      </c>
    </row>
    <row r="14" spans="1:15" x14ac:dyDescent="0.25">
      <c r="A14" t="s">
        <v>726</v>
      </c>
      <c r="I14" t="s">
        <v>726</v>
      </c>
    </row>
    <row r="15" spans="1:15" x14ac:dyDescent="0.25">
      <c r="A15" t="s">
        <v>453</v>
      </c>
      <c r="B15" s="4">
        <v>0.21</v>
      </c>
      <c r="C15" s="4">
        <v>0.56000000000000005</v>
      </c>
      <c r="D15" s="4">
        <v>0.78</v>
      </c>
      <c r="E15" s="4">
        <v>0.31</v>
      </c>
      <c r="F15" s="4">
        <v>0.15</v>
      </c>
      <c r="G15" s="4">
        <v>0.05</v>
      </c>
      <c r="I15" t="s">
        <v>465</v>
      </c>
      <c r="J15" s="4">
        <v>0.56999999999999995</v>
      </c>
      <c r="K15" s="4">
        <v>0.28999999999999998</v>
      </c>
      <c r="L15" s="4">
        <v>0.87</v>
      </c>
      <c r="M15" s="4">
        <v>0.37</v>
      </c>
      <c r="N15" s="4">
        <v>0.15</v>
      </c>
      <c r="O15" s="4">
        <v>0.04</v>
      </c>
    </row>
    <row r="16" spans="1:15" x14ac:dyDescent="0.25">
      <c r="A16" t="s">
        <v>465</v>
      </c>
      <c r="B16" s="4">
        <v>0.69</v>
      </c>
      <c r="C16" s="4">
        <v>0.23</v>
      </c>
      <c r="D16" s="4">
        <v>0.92</v>
      </c>
      <c r="E16" s="4">
        <v>0.4</v>
      </c>
      <c r="F16" s="4">
        <v>0.14000000000000001</v>
      </c>
      <c r="G16" s="4">
        <v>0.03</v>
      </c>
      <c r="I16" t="s">
        <v>404</v>
      </c>
      <c r="J16" s="4">
        <v>0.32</v>
      </c>
      <c r="K16" s="4">
        <v>0.33</v>
      </c>
      <c r="L16" s="4">
        <v>0.65</v>
      </c>
      <c r="M16" s="4">
        <v>0.25</v>
      </c>
      <c r="N16" s="4">
        <v>0.1</v>
      </c>
      <c r="O16" s="4">
        <v>0.03</v>
      </c>
    </row>
    <row r="17" spans="1:15" x14ac:dyDescent="0.25">
      <c r="A17" t="s">
        <v>404</v>
      </c>
      <c r="B17" s="4">
        <v>0.1</v>
      </c>
      <c r="C17" s="4">
        <v>0.21</v>
      </c>
      <c r="D17" s="4">
        <v>0.3</v>
      </c>
      <c r="E17" s="4">
        <v>0.1</v>
      </c>
      <c r="F17" s="4">
        <v>0.04</v>
      </c>
      <c r="G17" s="4">
        <v>0.01</v>
      </c>
      <c r="I17" t="s">
        <v>453</v>
      </c>
      <c r="J17" s="4">
        <v>0.09</v>
      </c>
      <c r="K17" s="4">
        <v>0.32</v>
      </c>
      <c r="L17" s="4">
        <v>0.41</v>
      </c>
      <c r="M17" s="4">
        <v>0.16</v>
      </c>
      <c r="N17" s="4">
        <v>0.08</v>
      </c>
      <c r="O17" s="4">
        <v>0.03</v>
      </c>
    </row>
    <row r="18" spans="1:15" x14ac:dyDescent="0.25">
      <c r="A18" t="s">
        <v>743</v>
      </c>
      <c r="B18" s="4">
        <v>0</v>
      </c>
      <c r="C18" s="4">
        <v>0.01</v>
      </c>
      <c r="D18" s="4">
        <v>0.01</v>
      </c>
      <c r="E18" s="4">
        <v>0</v>
      </c>
      <c r="F18" s="4">
        <v>0</v>
      </c>
      <c r="G18" s="4">
        <v>0</v>
      </c>
      <c r="I18" t="s">
        <v>743</v>
      </c>
      <c r="J18" s="4">
        <v>0.01</v>
      </c>
      <c r="K18" s="4">
        <v>0.06</v>
      </c>
      <c r="L18" s="4">
        <v>0.08</v>
      </c>
      <c r="M18" s="4">
        <v>0.01</v>
      </c>
      <c r="N18" s="4">
        <v>0</v>
      </c>
      <c r="O18" s="4">
        <v>0</v>
      </c>
    </row>
    <row r="20" spans="1:15" x14ac:dyDescent="0.25">
      <c r="A20" t="s">
        <v>727</v>
      </c>
      <c r="I20" t="s">
        <v>727</v>
      </c>
    </row>
    <row r="21" spans="1:15" x14ac:dyDescent="0.25">
      <c r="A21" t="s">
        <v>683</v>
      </c>
      <c r="B21" s="4">
        <v>0.93</v>
      </c>
      <c r="C21" s="4">
        <v>7.0000000000000007E-2</v>
      </c>
      <c r="D21" s="4">
        <v>1</v>
      </c>
      <c r="E21" s="4">
        <v>0.71</v>
      </c>
      <c r="F21" s="4">
        <v>0.5</v>
      </c>
      <c r="G21" s="4">
        <v>0.23</v>
      </c>
      <c r="I21" t="s">
        <v>683</v>
      </c>
      <c r="J21" s="4">
        <v>0.77</v>
      </c>
      <c r="K21" s="4">
        <v>0.21</v>
      </c>
      <c r="L21" s="4">
        <v>0.98</v>
      </c>
      <c r="M21" s="4">
        <v>0.69</v>
      </c>
      <c r="N21" s="4">
        <v>0.47</v>
      </c>
      <c r="O21" s="4">
        <v>0.21</v>
      </c>
    </row>
    <row r="22" spans="1:15" x14ac:dyDescent="0.25">
      <c r="A22" t="s">
        <v>558</v>
      </c>
      <c r="B22" s="4">
        <v>7.0000000000000007E-2</v>
      </c>
      <c r="C22" s="4">
        <v>0.81</v>
      </c>
      <c r="D22" s="4">
        <v>0.88</v>
      </c>
      <c r="E22" s="4">
        <v>0.44</v>
      </c>
      <c r="F22" s="4">
        <v>0.15</v>
      </c>
      <c r="G22" s="4">
        <v>0.04</v>
      </c>
      <c r="I22" t="s">
        <v>558</v>
      </c>
      <c r="J22" s="4">
        <v>0.23</v>
      </c>
      <c r="K22" s="4">
        <v>0.72</v>
      </c>
      <c r="L22" s="4">
        <v>0.95</v>
      </c>
      <c r="M22" s="4">
        <v>0.49</v>
      </c>
      <c r="N22" s="4">
        <v>0.19</v>
      </c>
      <c r="O22" s="4">
        <v>0.06</v>
      </c>
    </row>
    <row r="23" spans="1:15" x14ac:dyDescent="0.25">
      <c r="A23" t="s">
        <v>652</v>
      </c>
      <c r="B23" s="4">
        <v>0</v>
      </c>
      <c r="C23" s="4">
        <v>0.12</v>
      </c>
      <c r="D23" s="4">
        <v>0.12</v>
      </c>
      <c r="E23" s="4">
        <v>0.04</v>
      </c>
      <c r="F23" s="4">
        <v>0.01</v>
      </c>
      <c r="G23" s="4">
        <v>0</v>
      </c>
      <c r="I23" t="s">
        <v>652</v>
      </c>
      <c r="J23" s="4">
        <v>0</v>
      </c>
      <c r="K23" s="4">
        <v>0.04</v>
      </c>
      <c r="L23" s="4">
        <v>0.04</v>
      </c>
      <c r="M23" s="4">
        <v>0.01</v>
      </c>
      <c r="N23" s="4">
        <v>0</v>
      </c>
      <c r="O23" s="4">
        <v>0</v>
      </c>
    </row>
    <row r="24" spans="1:15" x14ac:dyDescent="0.25">
      <c r="A24" t="s">
        <v>451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I24" t="s">
        <v>451</v>
      </c>
      <c r="J24" s="4">
        <v>0</v>
      </c>
      <c r="K24" s="4">
        <v>0.03</v>
      </c>
      <c r="L24" s="4">
        <v>0.03</v>
      </c>
      <c r="M24" s="4">
        <v>0</v>
      </c>
      <c r="N24" s="4">
        <v>0</v>
      </c>
      <c r="O24" s="4">
        <v>0</v>
      </c>
    </row>
  </sheetData>
  <sortState ref="I21:O24">
    <sortCondition descending="1" ref="M24"/>
  </sortState>
  <conditionalFormatting sqref="B3:G24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J3:O24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2019-06-20T04:27:31Z</dcterms:modified>
</cp:coreProperties>
</file>